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 2021" sheetId="1" r:id="rId1"/>
    <sheet name="LähiTapiola" sheetId="2" r:id="rId2"/>
    <sheet name="Ta 2020" sheetId="3" r:id="rId3"/>
  </sheets>
  <definedNames>
    <definedName name="_xlnm.Print_Area" localSheetId="0">'Ta 2021'!$A$1:$F$110</definedName>
    <definedName name="_xlnm.Print_Titles" localSheetId="0">'Ta 2021'!$1:$1</definedName>
  </definedNames>
  <calcPr fullCalcOnLoad="1"/>
</workbook>
</file>

<file path=xl/sharedStrings.xml><?xml version="1.0" encoding="utf-8"?>
<sst xmlns="http://schemas.openxmlformats.org/spreadsheetml/2006/main" count="256" uniqueCount="160">
  <si>
    <t>JUANKOSKEN KUNTOILIJAT RY</t>
  </si>
  <si>
    <t>TALOUSARVIO</t>
  </si>
  <si>
    <t>VARSINAINEN TOIMINTA</t>
  </si>
  <si>
    <t>Talousarvio</t>
  </si>
  <si>
    <t>Toteuma</t>
  </si>
  <si>
    <t>1.1.-30.9.20</t>
  </si>
  <si>
    <t>LIIKUNTA</t>
  </si>
  <si>
    <t>TUOTOT</t>
  </si>
  <si>
    <t>Hiihtotapahtumatuotot</t>
  </si>
  <si>
    <t>Retket ja tapahtumatuotot</t>
  </si>
  <si>
    <t>Kirkkovene ja Sulkavan soututuoto</t>
  </si>
  <si>
    <t>Lasten tapahtumatuotot</t>
  </si>
  <si>
    <t>Sulkapallotuotot</t>
  </si>
  <si>
    <t>Lentopallotuotot</t>
  </si>
  <si>
    <t>Kyykkätuotot</t>
  </si>
  <si>
    <t>Pyöräilytapahtumatuotot</t>
  </si>
  <si>
    <t>Talviuintituotot</t>
  </si>
  <si>
    <t>Melonta</t>
  </si>
  <si>
    <t>TUOTOT YHTEENSÄ</t>
  </si>
  <si>
    <t>KULUT</t>
  </si>
  <si>
    <t>Hiihtotapahtumakulut</t>
  </si>
  <si>
    <t>Retket ja tapahtumakulut</t>
  </si>
  <si>
    <t>Kirkkovene ja Sulkavan soutukulut</t>
  </si>
  <si>
    <t>Lasten tapahtumakulut</t>
  </si>
  <si>
    <t>Sulkapallokulut</t>
  </si>
  <si>
    <t>Lentopallokulut</t>
  </si>
  <si>
    <t>Kyykkäkulut</t>
  </si>
  <si>
    <t>Pyöräilytapahtumakulut</t>
  </si>
  <si>
    <t>Talviuintikulut</t>
  </si>
  <si>
    <t>Salivuokrat Ruukin koulu</t>
  </si>
  <si>
    <t>KULUT YHTEENSÄ</t>
  </si>
  <si>
    <t>LIIKUNNAN TUOTTO-/KULUJÄÄMÄ</t>
  </si>
  <si>
    <t>PROJEKTI</t>
  </si>
  <si>
    <t>Ulkoilu Ystäviksi Iäkkäille tuotot</t>
  </si>
  <si>
    <t>Ulkoilu ystäväksi Yleisavustus LähiTapiola</t>
  </si>
  <si>
    <t>Muut projektituotot</t>
  </si>
  <si>
    <t>Ulkoilu ystäviksi Iäkkäille kulut</t>
  </si>
  <si>
    <t>Retkeilykummiluokkakulut</t>
  </si>
  <si>
    <t>Muut projektikulut</t>
  </si>
  <si>
    <t>PROJEKTIEN TUOTTO-/KULUJÄÄMÄ</t>
  </si>
  <si>
    <t>YLEISTOIM</t>
  </si>
  <si>
    <t>Yleistoimintatuotot</t>
  </si>
  <si>
    <t>SL:n ja aluekokoustuotot</t>
  </si>
  <si>
    <t>Varastotilan vuokratuotot</t>
  </si>
  <si>
    <t>Muut tuotot</t>
  </si>
  <si>
    <t>Matkakulut</t>
  </si>
  <si>
    <t>Koulutuskulut</t>
  </si>
  <si>
    <t>Koneet/kalusto alle 3 vuotta</t>
  </si>
  <si>
    <t>Varastotilan vuokrat</t>
  </si>
  <si>
    <t>Vakuutukset</t>
  </si>
  <si>
    <t>Kokouskulut</t>
  </si>
  <si>
    <t>SL ja aluekokouskulut</t>
  </si>
  <si>
    <t>Ilmoitus/tiedotuskulut</t>
  </si>
  <si>
    <t>Jäsenkirjekulut Kuntoposti</t>
  </si>
  <si>
    <t>Postikulu</t>
  </si>
  <si>
    <t>Puhelinkulut</t>
  </si>
  <si>
    <t>Atk- ja internetkulut</t>
  </si>
  <si>
    <t>Pankkikulut</t>
  </si>
  <si>
    <t>Kirjanpitokulut</t>
  </si>
  <si>
    <t>Toimistotarvikekulut</t>
  </si>
  <si>
    <t>Vuoden kuntoilija palkintokulut</t>
  </si>
  <si>
    <t>Huomionosoitukset</t>
  </si>
  <si>
    <t>Muut yleiskulut</t>
  </si>
  <si>
    <t>YLEISTOIMINNAN TUOTTO-/KULUJÄÄMÄ</t>
  </si>
  <si>
    <t>VARSINAINEN TOIMINTA YHTEENSÄ</t>
  </si>
  <si>
    <t>TUOTTO-/KULUJÄÄMÄ YHTEENSÄ</t>
  </si>
  <si>
    <t xml:space="preserve">VARAINHANKINTA </t>
  </si>
  <si>
    <t>Jäsenmaksutuotot</t>
  </si>
  <si>
    <t>Talkootuotot</t>
  </si>
  <si>
    <t>Välinevuokratuotot</t>
  </si>
  <si>
    <t>Muut varainhankinnan tuotot</t>
  </si>
  <si>
    <t>Lahjoitukset</t>
  </si>
  <si>
    <t>Jäsenmaksukulut</t>
  </si>
  <si>
    <t>Muut varainhankinnan kulut</t>
  </si>
  <si>
    <t>VARAINHANKINNAN TUOTTO-/KULUJÄÄMÄ</t>
  </si>
  <si>
    <t>SIJOITUS - JA RAHOITUSTOIMINTA</t>
  </si>
  <si>
    <t>Korkotuotot</t>
  </si>
  <si>
    <t>Hyvityskorot ei-veronalaiset</t>
  </si>
  <si>
    <t>Korkokulut</t>
  </si>
  <si>
    <t>Viivästyskorot ei väh.kelp.</t>
  </si>
  <si>
    <t>Perintäkulut</t>
  </si>
  <si>
    <t>Muut kulut</t>
  </si>
  <si>
    <t>SIJOITUS/RAHOITUSTOIMINNAN TUOTTO-/KULUJÄÄMÄ</t>
  </si>
  <si>
    <t>YLEISAVUSTUKSET</t>
  </si>
  <si>
    <t>Kaupungin avustus</t>
  </si>
  <si>
    <t>Muut yleisavustukset</t>
  </si>
  <si>
    <t>YLEISAVUSTUKSET YHTEENSÄ</t>
  </si>
  <si>
    <t>KOKO TOIMINTA</t>
  </si>
  <si>
    <t>YLI-/ALIJÄÄMÄ</t>
  </si>
  <si>
    <t>tarkistus</t>
  </si>
  <si>
    <t>LÄHITAPIOLAN AVUSTUSSEURANTA</t>
  </si>
  <si>
    <t>Ulkoilu iäkkäille</t>
  </si>
  <si>
    <t>Lasten tapahtumat</t>
  </si>
  <si>
    <t>Retkeily-kummilk</t>
  </si>
  <si>
    <t>kp-tili 3060</t>
  </si>
  <si>
    <t>kp-tili 4050</t>
  </si>
  <si>
    <t>kp-tili 4055</t>
  </si>
  <si>
    <t>kp-tili 4060</t>
  </si>
  <si>
    <t>Saldo</t>
  </si>
  <si>
    <t>Avustus saatu</t>
  </si>
  <si>
    <t>kp 3220/3217</t>
  </si>
  <si>
    <t>vuoden 2019 kulut</t>
  </si>
  <si>
    <t>sos.terv.tietopalv.liikuntatar.</t>
  </si>
  <si>
    <t>angry birds hahmot</t>
  </si>
  <si>
    <t>like suoranta, iäkkäät</t>
  </si>
  <si>
    <t>ulkoilu iäkkäille</t>
  </si>
  <si>
    <t>angry bbirds pienet ritsat</t>
  </si>
  <si>
    <t>ok peeässä, leikkikenttä</t>
  </si>
  <si>
    <t>lasten toim.pallot</t>
  </si>
  <si>
    <t>mikkanen kirsti, metsävaelt.</t>
  </si>
  <si>
    <t>liinainen, vohvelitarj. 5.9.19</t>
  </si>
  <si>
    <t>peeässä 3000445272</t>
  </si>
  <si>
    <t>tavella, lasten toiminta</t>
  </si>
  <si>
    <t>21.1.</t>
  </si>
  <si>
    <t>Puurojuhla/Joulutervehdys</t>
  </si>
  <si>
    <t>12.2.</t>
  </si>
  <si>
    <t>Lakanajooga</t>
  </si>
  <si>
    <t>Yhteensä</t>
  </si>
  <si>
    <t>1.1.-31.8.19</t>
  </si>
  <si>
    <t>Hiihtotapahtumat</t>
  </si>
  <si>
    <t>Retket ja tapahtumat</t>
  </si>
  <si>
    <t>Kirkkovene ja Sulkavan soutu</t>
  </si>
  <si>
    <t>Sulkapallo</t>
  </si>
  <si>
    <t>Ulkoilu ystäväksi -projekti</t>
  </si>
  <si>
    <t>Lentopallo</t>
  </si>
  <si>
    <t>Yleistoiminta, tuotot</t>
  </si>
  <si>
    <t>Avustus kuntoportaat</t>
  </si>
  <si>
    <t>Yleisavustus lapset/iäkkaat Tapiola</t>
  </si>
  <si>
    <t>Toimintakulut, yleiset</t>
  </si>
  <si>
    <t>Kyykkä</t>
  </si>
  <si>
    <t>Talviuinti</t>
  </si>
  <si>
    <t>Kuntoportaat, projekti</t>
  </si>
  <si>
    <t>Salivuokrat, Ruukin koulu</t>
  </si>
  <si>
    <t>Pyöräilytapahtumat</t>
  </si>
  <si>
    <t>TUOTTO-/KULUJÄÄMÄ</t>
  </si>
  <si>
    <t>Ulkoiluystäväksi iäkkäille,LähiT.</t>
  </si>
  <si>
    <t>Lasten tapahtumat, LähiT</t>
  </si>
  <si>
    <t>Lajikoulutukset</t>
  </si>
  <si>
    <t>Ulkoiluystäväksi iäkkäille</t>
  </si>
  <si>
    <t>Retkeilykummiluokka</t>
  </si>
  <si>
    <t>SL:n  ja aluekokouskulut</t>
  </si>
  <si>
    <t>SL:n  ja aluekokoustuotot</t>
  </si>
  <si>
    <t>Ilmoituskulut</t>
  </si>
  <si>
    <t>Kuntoposti, jäsenkirje</t>
  </si>
  <si>
    <t>Postikulut</t>
  </si>
  <si>
    <t>Toimistotarvikkeet</t>
  </si>
  <si>
    <t>Atk-kulut</t>
  </si>
  <si>
    <t>Vakuutusmaksut</t>
  </si>
  <si>
    <t>VARAIN-</t>
  </si>
  <si>
    <t>HANKINTA</t>
  </si>
  <si>
    <t>Talkootulot</t>
  </si>
  <si>
    <t xml:space="preserve"> </t>
  </si>
  <si>
    <t>Välinevuokrat</t>
  </si>
  <si>
    <t>Muut toiminnan tuotot</t>
  </si>
  <si>
    <t>Varainhankintakulut</t>
  </si>
  <si>
    <t>SIJ./RAH.</t>
  </si>
  <si>
    <t>TOIMINTA</t>
  </si>
  <si>
    <t>Yleisavustus</t>
  </si>
  <si>
    <t xml:space="preserve">KOKO </t>
  </si>
  <si>
    <t>TOIMINNAN YLI-/ALIMÄÄMÄ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</si>
</sst>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0.00"/>
    <numFmt numFmtId="167" formatCode="_-* #,##0.00\ [$€-40B]_-;\-* #,##0.00\ [$€-40B]_-;_-* \-??\ [$€-40B]_-;_-@_-"/>
    <numFmt numFmtId="168" formatCode="@"/>
    <numFmt numFmtId="169" formatCode="DD/MM/YYYY"/>
    <numFmt numFmtId="170" formatCode="#,##0.00\ _€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sz val="10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 horizontal="left"/>
    </xf>
    <xf numFmtId="164" fontId="6" fillId="2" borderId="1" xfId="0" applyFont="1" applyFill="1" applyBorder="1" applyAlignment="1">
      <alignment horizontal="left"/>
    </xf>
    <xf numFmtId="164" fontId="7" fillId="2" borderId="2" xfId="0" applyFont="1" applyFill="1" applyBorder="1" applyAlignment="1">
      <alignment/>
    </xf>
    <xf numFmtId="164" fontId="7" fillId="2" borderId="2" xfId="0" applyFont="1" applyFill="1" applyBorder="1" applyAlignment="1">
      <alignment horizontal="center"/>
    </xf>
    <xf numFmtId="164" fontId="7" fillId="2" borderId="1" xfId="0" applyFont="1" applyFill="1" applyBorder="1" applyAlignment="1">
      <alignment horizontal="center"/>
    </xf>
    <xf numFmtId="164" fontId="1" fillId="2" borderId="3" xfId="0" applyFont="1" applyFill="1" applyBorder="1" applyAlignment="1">
      <alignment horizontal="left"/>
    </xf>
    <xf numFmtId="164" fontId="1" fillId="2" borderId="4" xfId="0" applyFont="1" applyFill="1" applyBorder="1" applyAlignment="1">
      <alignment/>
    </xf>
    <xf numFmtId="164" fontId="7" fillId="2" borderId="4" xfId="0" applyFont="1" applyFill="1" applyBorder="1" applyAlignment="1">
      <alignment horizontal="center"/>
    </xf>
    <xf numFmtId="164" fontId="7" fillId="2" borderId="5" xfId="0" applyFont="1" applyFill="1" applyBorder="1" applyAlignment="1">
      <alignment horizontal="center"/>
    </xf>
    <xf numFmtId="164" fontId="6" fillId="3" borderId="6" xfId="0" applyFont="1" applyFill="1" applyBorder="1" applyAlignment="1">
      <alignment horizontal="right"/>
    </xf>
    <xf numFmtId="164" fontId="7" fillId="0" borderId="7" xfId="0" applyFont="1" applyBorder="1" applyAlignment="1">
      <alignment/>
    </xf>
    <xf numFmtId="164" fontId="1" fillId="0" borderId="5" xfId="0" applyFont="1" applyBorder="1" applyAlignment="1">
      <alignment/>
    </xf>
    <xf numFmtId="164" fontId="1" fillId="0" borderId="5" xfId="0" applyFont="1" applyFill="1" applyBorder="1" applyAlignment="1">
      <alignment/>
    </xf>
    <xf numFmtId="164" fontId="1" fillId="0" borderId="6" xfId="0" applyFont="1" applyBorder="1" applyAlignment="1">
      <alignment horizontal="right"/>
    </xf>
    <xf numFmtId="164" fontId="1" fillId="0" borderId="7" xfId="0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3" borderId="8" xfId="0" applyNumberFormat="1" applyFont="1" applyFill="1" applyBorder="1" applyAlignment="1">
      <alignment/>
    </xf>
    <xf numFmtId="165" fontId="1" fillId="3" borderId="1" xfId="0" applyNumberFormat="1" applyFont="1" applyFill="1" applyBorder="1" applyAlignment="1">
      <alignment/>
    </xf>
    <xf numFmtId="165" fontId="1" fillId="0" borderId="1" xfId="0" applyNumberFormat="1" applyFont="1" applyBorder="1" applyAlignment="1">
      <alignment/>
    </xf>
    <xf numFmtId="164" fontId="7" fillId="0" borderId="8" xfId="0" applyFont="1" applyFill="1" applyBorder="1" applyAlignment="1">
      <alignment horizontal="right"/>
    </xf>
    <xf numFmtId="164" fontId="6" fillId="0" borderId="9" xfId="0" applyFont="1" applyFill="1" applyBorder="1" applyAlignment="1">
      <alignment/>
    </xf>
    <xf numFmtId="165" fontId="6" fillId="0" borderId="8" xfId="0" applyNumberFormat="1" applyFont="1" applyBorder="1" applyAlignment="1">
      <alignment/>
    </xf>
    <xf numFmtId="165" fontId="6" fillId="3" borderId="8" xfId="0" applyNumberFormat="1" applyFont="1" applyFill="1" applyBorder="1" applyAlignment="1">
      <alignment/>
    </xf>
    <xf numFmtId="165" fontId="6" fillId="0" borderId="8" xfId="0" applyNumberFormat="1" applyFont="1" applyFill="1" applyBorder="1" applyAlignment="1">
      <alignment/>
    </xf>
    <xf numFmtId="165" fontId="1" fillId="0" borderId="8" xfId="0" applyNumberFormat="1" applyFont="1" applyFill="1" applyBorder="1" applyAlignment="1">
      <alignment/>
    </xf>
    <xf numFmtId="164" fontId="1" fillId="0" borderId="6" xfId="0" applyFont="1" applyFill="1" applyBorder="1" applyAlignment="1">
      <alignment horizontal="right"/>
    </xf>
    <xf numFmtId="164" fontId="7" fillId="0" borderId="1" xfId="0" applyFont="1" applyFill="1" applyBorder="1" applyAlignment="1">
      <alignment horizontal="right"/>
    </xf>
    <xf numFmtId="164" fontId="7" fillId="0" borderId="2" xfId="0" applyFont="1" applyFill="1" applyBorder="1" applyAlignment="1">
      <alignment/>
    </xf>
    <xf numFmtId="165" fontId="7" fillId="0" borderId="1" xfId="0" applyNumberFormat="1" applyFont="1" applyBorder="1" applyAlignment="1">
      <alignment/>
    </xf>
    <xf numFmtId="165" fontId="7" fillId="3" borderId="1" xfId="0" applyNumberFormat="1" applyFont="1" applyFill="1" applyBorder="1" applyAlignment="1">
      <alignment/>
    </xf>
    <xf numFmtId="165" fontId="7" fillId="0" borderId="1" xfId="0" applyNumberFormat="1" applyFont="1" applyFill="1" applyBorder="1" applyAlignment="1">
      <alignment/>
    </xf>
    <xf numFmtId="164" fontId="6" fillId="2" borderId="8" xfId="0" applyFont="1" applyFill="1" applyBorder="1" applyAlignment="1">
      <alignment horizontal="left"/>
    </xf>
    <xf numFmtId="164" fontId="6" fillId="2" borderId="9" xfId="0" applyFont="1" applyFill="1" applyBorder="1" applyAlignment="1">
      <alignment/>
    </xf>
    <xf numFmtId="165" fontId="6" fillId="2" borderId="8" xfId="0" applyNumberFormat="1" applyFont="1" applyFill="1" applyBorder="1" applyAlignment="1">
      <alignment/>
    </xf>
    <xf numFmtId="164" fontId="6" fillId="0" borderId="6" xfId="0" applyFont="1" applyBorder="1" applyAlignment="1">
      <alignment/>
    </xf>
    <xf numFmtId="164" fontId="8" fillId="0" borderId="5" xfId="0" applyFont="1" applyBorder="1" applyAlignment="1">
      <alignment horizontal="center"/>
    </xf>
    <xf numFmtId="164" fontId="8" fillId="0" borderId="5" xfId="0" applyFont="1" applyFill="1" applyBorder="1" applyAlignment="1">
      <alignment horizontal="center"/>
    </xf>
    <xf numFmtId="164" fontId="1" fillId="0" borderId="6" xfId="0" applyFont="1" applyBorder="1" applyAlignment="1">
      <alignment/>
    </xf>
    <xf numFmtId="164" fontId="1" fillId="4" borderId="6" xfId="0" applyFont="1" applyFill="1" applyBorder="1" applyAlignment="1">
      <alignment horizontal="right"/>
    </xf>
    <xf numFmtId="164" fontId="7" fillId="0" borderId="8" xfId="0" applyFont="1" applyFill="1" applyBorder="1" applyAlignment="1">
      <alignment/>
    </xf>
    <xf numFmtId="165" fontId="7" fillId="0" borderId="8" xfId="0" applyNumberFormat="1" applyFont="1" applyFill="1" applyBorder="1" applyAlignment="1">
      <alignment/>
    </xf>
    <xf numFmtId="165" fontId="7" fillId="3" borderId="8" xfId="0" applyNumberFormat="1" applyFont="1" applyFill="1" applyBorder="1" applyAlignment="1">
      <alignment/>
    </xf>
    <xf numFmtId="164" fontId="9" fillId="0" borderId="0" xfId="0" applyFont="1" applyAlignment="1">
      <alignment/>
    </xf>
    <xf numFmtId="164" fontId="7" fillId="0" borderId="0" xfId="0" applyFont="1" applyBorder="1" applyAlignment="1">
      <alignment/>
    </xf>
    <xf numFmtId="164" fontId="1" fillId="0" borderId="8" xfId="0" applyFont="1" applyBorder="1" applyAlignment="1">
      <alignment/>
    </xf>
    <xf numFmtId="164" fontId="1" fillId="0" borderId="8" xfId="0" applyFont="1" applyFill="1" applyBorder="1" applyAlignment="1">
      <alignment/>
    </xf>
    <xf numFmtId="164" fontId="6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5" xfId="0" applyFont="1" applyBorder="1" applyAlignment="1">
      <alignment horizontal="right"/>
    </xf>
    <xf numFmtId="164" fontId="1" fillId="0" borderId="10" xfId="0" applyFont="1" applyBorder="1" applyAlignment="1">
      <alignment/>
    </xf>
    <xf numFmtId="164" fontId="7" fillId="0" borderId="9" xfId="0" applyFont="1" applyFill="1" applyBorder="1" applyAlignment="1">
      <alignment/>
    </xf>
    <xf numFmtId="165" fontId="7" fillId="0" borderId="8" xfId="0" applyNumberFormat="1" applyFont="1" applyBorder="1" applyAlignment="1">
      <alignment/>
    </xf>
    <xf numFmtId="164" fontId="6" fillId="2" borderId="2" xfId="0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164" fontId="7" fillId="0" borderId="0" xfId="0" applyFont="1" applyFill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0" xfId="0" applyNumberFormat="1" applyFont="1" applyFill="1" applyBorder="1" applyAlignment="1">
      <alignment/>
    </xf>
    <xf numFmtId="164" fontId="7" fillId="2" borderId="1" xfId="0" applyFont="1" applyFill="1" applyBorder="1" applyAlignment="1">
      <alignment horizontal="left"/>
    </xf>
    <xf numFmtId="164" fontId="7" fillId="2" borderId="3" xfId="0" applyFont="1" applyFill="1" applyBorder="1" applyAlignment="1">
      <alignment horizontal="left"/>
    </xf>
    <xf numFmtId="164" fontId="6" fillId="0" borderId="8" xfId="0" applyFont="1" applyFill="1" applyBorder="1" applyAlignment="1">
      <alignment horizontal="right"/>
    </xf>
    <xf numFmtId="164" fontId="7" fillId="0" borderId="9" xfId="0" applyFont="1" applyBorder="1" applyAlignment="1">
      <alignment/>
    </xf>
    <xf numFmtId="164" fontId="7" fillId="0" borderId="4" xfId="0" applyFont="1" applyFill="1" applyBorder="1" applyAlignment="1">
      <alignment horizontal="center"/>
    </xf>
    <xf numFmtId="164" fontId="7" fillId="0" borderId="5" xfId="0" applyFont="1" applyFill="1" applyBorder="1" applyAlignment="1">
      <alignment horizontal="center"/>
    </xf>
    <xf numFmtId="164" fontId="1" fillId="0" borderId="11" xfId="0" applyFont="1" applyBorder="1" applyAlignment="1">
      <alignment/>
    </xf>
    <xf numFmtId="165" fontId="1" fillId="0" borderId="5" xfId="0" applyNumberFormat="1" applyFont="1" applyBorder="1" applyAlignment="1">
      <alignment/>
    </xf>
    <xf numFmtId="165" fontId="1" fillId="3" borderId="5" xfId="0" applyNumberFormat="1" applyFont="1" applyFill="1" applyBorder="1" applyAlignment="1">
      <alignment/>
    </xf>
    <xf numFmtId="164" fontId="1" fillId="0" borderId="3" xfId="0" applyFont="1" applyBorder="1" applyAlignment="1">
      <alignment/>
    </xf>
    <xf numFmtId="165" fontId="7" fillId="4" borderId="8" xfId="0" applyNumberFormat="1" applyFont="1" applyFill="1" applyBorder="1" applyAlignment="1">
      <alignment/>
    </xf>
    <xf numFmtId="164" fontId="6" fillId="0" borderId="11" xfId="0" applyFont="1" applyFill="1" applyBorder="1" applyAlignment="1">
      <alignment horizontal="right"/>
    </xf>
    <xf numFmtId="164" fontId="7" fillId="0" borderId="8" xfId="0" applyFont="1" applyBorder="1" applyAlignment="1">
      <alignment/>
    </xf>
    <xf numFmtId="164" fontId="2" fillId="0" borderId="0" xfId="0" applyFont="1" applyFill="1" applyAlignment="1">
      <alignment/>
    </xf>
    <xf numFmtId="164" fontId="7" fillId="2" borderId="8" xfId="0" applyFont="1" applyFill="1" applyBorder="1" applyAlignment="1">
      <alignment horizontal="left"/>
    </xf>
    <xf numFmtId="164" fontId="7" fillId="2" borderId="9" xfId="0" applyFont="1" applyFill="1" applyBorder="1" applyAlignment="1">
      <alignment/>
    </xf>
    <xf numFmtId="165" fontId="7" fillId="2" borderId="8" xfId="0" applyNumberFormat="1" applyFont="1" applyFill="1" applyBorder="1" applyAlignment="1">
      <alignment/>
    </xf>
    <xf numFmtId="164" fontId="7" fillId="4" borderId="0" xfId="0" applyFont="1" applyFill="1" applyBorder="1" applyAlignment="1">
      <alignment/>
    </xf>
    <xf numFmtId="164" fontId="6" fillId="0" borderId="6" xfId="0" applyFont="1" applyFill="1" applyBorder="1" applyAlignment="1">
      <alignment horizontal="left"/>
    </xf>
    <xf numFmtId="164" fontId="7" fillId="0" borderId="11" xfId="0" applyFont="1" applyBorder="1" applyAlignment="1">
      <alignment/>
    </xf>
    <xf numFmtId="166" fontId="1" fillId="0" borderId="8" xfId="0" applyNumberFormat="1" applyFont="1" applyFill="1" applyBorder="1" applyAlignment="1">
      <alignment/>
    </xf>
    <xf numFmtId="166" fontId="1" fillId="0" borderId="8" xfId="0" applyNumberFormat="1" applyFont="1" applyBorder="1" applyAlignment="1">
      <alignment/>
    </xf>
    <xf numFmtId="164" fontId="1" fillId="0" borderId="6" xfId="0" applyFont="1" applyBorder="1" applyAlignment="1">
      <alignment horizontal="left"/>
    </xf>
    <xf numFmtId="164" fontId="7" fillId="2" borderId="8" xfId="0" applyFont="1" applyFill="1" applyBorder="1" applyAlignment="1">
      <alignment horizontal="right"/>
    </xf>
    <xf numFmtId="164" fontId="7" fillId="2" borderId="8" xfId="0" applyFont="1" applyFill="1" applyBorder="1" applyAlignment="1">
      <alignment/>
    </xf>
    <xf numFmtId="165" fontId="10" fillId="2" borderId="8" xfId="0" applyNumberFormat="1" applyFont="1" applyFill="1" applyBorder="1" applyAlignment="1">
      <alignment/>
    </xf>
    <xf numFmtId="164" fontId="2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167" fontId="0" fillId="0" borderId="0" xfId="0" applyNumberFormat="1" applyAlignment="1">
      <alignment/>
    </xf>
    <xf numFmtId="164" fontId="11" fillId="0" borderId="12" xfId="0" applyFont="1" applyBorder="1" applyAlignment="1">
      <alignment/>
    </xf>
    <xf numFmtId="164" fontId="11" fillId="0" borderId="13" xfId="0" applyFont="1" applyBorder="1" applyAlignment="1">
      <alignment/>
    </xf>
    <xf numFmtId="167" fontId="11" fillId="0" borderId="13" xfId="0" applyNumberFormat="1" applyFont="1" applyBorder="1" applyAlignment="1">
      <alignment/>
    </xf>
    <xf numFmtId="167" fontId="12" fillId="0" borderId="13" xfId="0" applyNumberFormat="1" applyFont="1" applyBorder="1" applyAlignment="1">
      <alignment horizontal="center" wrapText="1"/>
    </xf>
    <xf numFmtId="164" fontId="12" fillId="0" borderId="13" xfId="0" applyFont="1" applyBorder="1" applyAlignment="1">
      <alignment horizontal="center" wrapText="1"/>
    </xf>
    <xf numFmtId="164" fontId="11" fillId="0" borderId="2" xfId="0" applyFont="1" applyBorder="1" applyAlignment="1">
      <alignment/>
    </xf>
    <xf numFmtId="164" fontId="9" fillId="0" borderId="3" xfId="0" applyFont="1" applyBorder="1" applyAlignment="1">
      <alignment/>
    </xf>
    <xf numFmtId="164" fontId="0" fillId="0" borderId="10" xfId="0" applyBorder="1" applyAlignment="1">
      <alignment/>
    </xf>
    <xf numFmtId="168" fontId="9" fillId="0" borderId="10" xfId="0" applyNumberFormat="1" applyFont="1" applyBorder="1" applyAlignment="1">
      <alignment horizontal="center"/>
    </xf>
    <xf numFmtId="168" fontId="12" fillId="0" borderId="4" xfId="0" applyNumberFormat="1" applyFont="1" applyBorder="1" applyAlignment="1">
      <alignment horizontal="center"/>
    </xf>
    <xf numFmtId="164" fontId="13" fillId="0" borderId="8" xfId="0" applyFont="1" applyBorder="1" applyAlignment="1">
      <alignment/>
    </xf>
    <xf numFmtId="167" fontId="2" fillId="0" borderId="0" xfId="0" applyNumberFormat="1" applyFont="1" applyAlignment="1">
      <alignment/>
    </xf>
    <xf numFmtId="167" fontId="2" fillId="0" borderId="7" xfId="0" applyNumberFormat="1" applyFont="1" applyBorder="1" applyAlignment="1">
      <alignment/>
    </xf>
    <xf numFmtId="164" fontId="9" fillId="0" borderId="11" xfId="0" applyFont="1" applyBorder="1" applyAlignment="1">
      <alignment/>
    </xf>
    <xf numFmtId="169" fontId="2" fillId="0" borderId="0" xfId="0" applyNumberFormat="1" applyFont="1" applyAlignment="1">
      <alignment/>
    </xf>
    <xf numFmtId="169" fontId="2" fillId="0" borderId="11" xfId="0" applyNumberFormat="1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/>
    </xf>
    <xf numFmtId="164" fontId="13" fillId="0" borderId="12" xfId="0" applyFont="1" applyBorder="1" applyAlignment="1">
      <alignment/>
    </xf>
    <xf numFmtId="164" fontId="13" fillId="0" borderId="13" xfId="0" applyFont="1" applyBorder="1" applyAlignment="1">
      <alignment/>
    </xf>
    <xf numFmtId="167" fontId="13" fillId="0" borderId="13" xfId="0" applyNumberFormat="1" applyFont="1" applyBorder="1" applyAlignment="1">
      <alignment/>
    </xf>
    <xf numFmtId="167" fontId="13" fillId="0" borderId="2" xfId="0" applyNumberFormat="1" applyFont="1" applyBorder="1" applyAlignment="1">
      <alignment/>
    </xf>
    <xf numFmtId="164" fontId="11" fillId="0" borderId="0" xfId="0" applyFont="1" applyAlignment="1">
      <alignment/>
    </xf>
    <xf numFmtId="164" fontId="2" fillId="0" borderId="3" xfId="0" applyFont="1" applyBorder="1" applyAlignment="1">
      <alignment/>
    </xf>
    <xf numFmtId="164" fontId="2" fillId="0" borderId="10" xfId="0" applyFont="1" applyBorder="1" applyAlignment="1">
      <alignment/>
    </xf>
    <xf numFmtId="167" fontId="2" fillId="0" borderId="10" xfId="0" applyNumberFormat="1" applyFont="1" applyBorder="1" applyAlignment="1">
      <alignment/>
    </xf>
    <xf numFmtId="164" fontId="2" fillId="0" borderId="4" xfId="0" applyFont="1" applyBorder="1" applyAlignment="1">
      <alignment/>
    </xf>
    <xf numFmtId="164" fontId="5" fillId="0" borderId="0" xfId="0" applyFont="1" applyAlignment="1">
      <alignment horizontal="left"/>
    </xf>
    <xf numFmtId="164" fontId="7" fillId="2" borderId="6" xfId="0" applyFont="1" applyFill="1" applyBorder="1" applyAlignment="1">
      <alignment horizontal="left"/>
    </xf>
    <xf numFmtId="164" fontId="7" fillId="2" borderId="7" xfId="0" applyFont="1" applyFill="1" applyBorder="1" applyAlignment="1">
      <alignment/>
    </xf>
    <xf numFmtId="164" fontId="7" fillId="2" borderId="7" xfId="0" applyFont="1" applyFill="1" applyBorder="1" applyAlignment="1">
      <alignment horizontal="center"/>
    </xf>
    <xf numFmtId="164" fontId="7" fillId="2" borderId="6" xfId="0" applyFont="1" applyFill="1" applyBorder="1" applyAlignment="1">
      <alignment horizontal="center"/>
    </xf>
    <xf numFmtId="164" fontId="1" fillId="2" borderId="5" xfId="0" applyFont="1" applyFill="1" applyBorder="1" applyAlignment="1">
      <alignment horizontal="left"/>
    </xf>
    <xf numFmtId="164" fontId="1" fillId="5" borderId="8" xfId="0" applyFont="1" applyFill="1" applyBorder="1" applyAlignment="1">
      <alignment/>
    </xf>
    <xf numFmtId="165" fontId="1" fillId="5" borderId="8" xfId="0" applyNumberFormat="1" applyFont="1" applyFill="1" applyBorder="1" applyAlignment="1">
      <alignment/>
    </xf>
    <xf numFmtId="165" fontId="1" fillId="5" borderId="1" xfId="0" applyNumberFormat="1" applyFont="1" applyFill="1" applyBorder="1" applyAlignment="1">
      <alignment/>
    </xf>
    <xf numFmtId="164" fontId="2" fillId="0" borderId="8" xfId="0" applyFont="1" applyBorder="1" applyAlignment="1">
      <alignment/>
    </xf>
    <xf numFmtId="164" fontId="0" fillId="0" borderId="8" xfId="0" applyFont="1" applyBorder="1" applyAlignment="1">
      <alignment/>
    </xf>
    <xf numFmtId="170" fontId="0" fillId="0" borderId="8" xfId="0" applyNumberFormat="1" applyFont="1" applyBorder="1" applyAlignment="1">
      <alignment/>
    </xf>
    <xf numFmtId="170" fontId="2" fillId="0" borderId="8" xfId="0" applyNumberFormat="1" applyFont="1" applyBorder="1" applyAlignment="1">
      <alignment/>
    </xf>
    <xf numFmtId="165" fontId="7" fillId="5" borderId="8" xfId="0" applyNumberFormat="1" applyFont="1" applyFill="1" applyBorder="1" applyAlignment="1">
      <alignment/>
    </xf>
    <xf numFmtId="164" fontId="2" fillId="0" borderId="6" xfId="0" applyFont="1" applyBorder="1" applyAlignment="1">
      <alignment horizontal="right"/>
    </xf>
    <xf numFmtId="164" fontId="7" fillId="2" borderId="1" xfId="0" applyFont="1" applyFill="1" applyBorder="1" applyAlignment="1">
      <alignment horizontal="right"/>
    </xf>
    <xf numFmtId="164" fontId="2" fillId="2" borderId="5" xfId="0" applyFont="1" applyFill="1" applyBorder="1" applyAlignment="1">
      <alignment horizontal="left"/>
    </xf>
    <xf numFmtId="165" fontId="1" fillId="2" borderId="8" xfId="0" applyNumberFormat="1" applyFont="1" applyFill="1" applyBorder="1" applyAlignment="1">
      <alignment/>
    </xf>
    <xf numFmtId="164" fontId="6" fillId="3" borderId="8" xfId="0" applyFont="1" applyFill="1" applyBorder="1" applyAlignment="1">
      <alignment horizontal="left"/>
    </xf>
    <xf numFmtId="164" fontId="7" fillId="0" borderId="6" xfId="0" applyFont="1" applyBorder="1" applyAlignment="1">
      <alignment/>
    </xf>
    <xf numFmtId="164" fontId="1" fillId="0" borderId="8" xfId="0" applyFont="1" applyBorder="1" applyAlignment="1">
      <alignment horizontal="center"/>
    </xf>
    <xf numFmtId="164" fontId="1" fillId="5" borderId="8" xfId="0" applyFont="1" applyFill="1" applyBorder="1" applyAlignment="1">
      <alignment horizontal="center"/>
    </xf>
    <xf numFmtId="164" fontId="7" fillId="0" borderId="14" xfId="0" applyFont="1" applyFill="1" applyBorder="1" applyAlignment="1">
      <alignment horizontal="right"/>
    </xf>
    <xf numFmtId="164" fontId="6" fillId="4" borderId="6" xfId="0" applyFont="1" applyFill="1" applyBorder="1" applyAlignment="1">
      <alignment horizontal="right"/>
    </xf>
    <xf numFmtId="164" fontId="8" fillId="4" borderId="6" xfId="0" applyFont="1" applyFill="1" applyBorder="1" applyAlignment="1">
      <alignment horizontal="right"/>
    </xf>
    <xf numFmtId="164" fontId="2" fillId="0" borderId="12" xfId="0" applyFont="1" applyFill="1" applyBorder="1" applyAlignment="1">
      <alignment horizontal="right"/>
    </xf>
    <xf numFmtId="164" fontId="7" fillId="0" borderId="13" xfId="0" applyFont="1" applyFill="1" applyBorder="1" applyAlignment="1">
      <alignment/>
    </xf>
    <xf numFmtId="165" fontId="1" fillId="5" borderId="0" xfId="0" applyNumberFormat="1" applyFont="1" applyFill="1" applyBorder="1" applyAlignment="1">
      <alignment/>
    </xf>
    <xf numFmtId="164" fontId="6" fillId="3" borderId="6" xfId="0" applyFont="1" applyFill="1" applyBorder="1" applyAlignment="1">
      <alignment horizontal="left"/>
    </xf>
    <xf numFmtId="165" fontId="1" fillId="5" borderId="5" xfId="0" applyNumberFormat="1" applyFont="1" applyFill="1" applyBorder="1" applyAlignment="1">
      <alignment/>
    </xf>
    <xf numFmtId="164" fontId="14" fillId="4" borderId="0" xfId="0" applyFont="1" applyFill="1" applyAlignment="1">
      <alignment/>
    </xf>
    <xf numFmtId="164" fontId="6" fillId="3" borderId="14" xfId="0" applyFont="1" applyFill="1" applyBorder="1" applyAlignment="1">
      <alignment horizontal="right"/>
    </xf>
    <xf numFmtId="164" fontId="6" fillId="3" borderId="8" xfId="0" applyFont="1" applyFill="1" applyBorder="1" applyAlignment="1">
      <alignment horizontal="right"/>
    </xf>
    <xf numFmtId="164" fontId="7" fillId="0" borderId="15" xfId="0" applyFont="1" applyFill="1" applyBorder="1" applyAlignment="1">
      <alignment/>
    </xf>
    <xf numFmtId="164" fontId="7" fillId="0" borderId="6" xfId="0" applyFont="1" applyBorder="1" applyAlignment="1">
      <alignment horizontal="left"/>
    </xf>
    <xf numFmtId="164" fontId="14" fillId="0" borderId="0" xfId="0" applyFont="1" applyAlignment="1">
      <alignment/>
    </xf>
    <xf numFmtId="164" fontId="8" fillId="0" borderId="6" xfId="0" applyFont="1" applyBorder="1" applyAlignment="1">
      <alignment horizontal="right"/>
    </xf>
    <xf numFmtId="164" fontId="0" fillId="0" borderId="6" xfId="0" applyBorder="1" applyAlignment="1">
      <alignment horizontal="right"/>
    </xf>
    <xf numFmtId="165" fontId="15" fillId="5" borderId="8" xfId="0" applyNumberFormat="1" applyFont="1" applyFill="1" applyBorder="1" applyAlignment="1">
      <alignment/>
    </xf>
    <xf numFmtId="165" fontId="15" fillId="0" borderId="8" xfId="0" applyNumberFormat="1" applyFont="1" applyBorder="1" applyAlignment="1">
      <alignment/>
    </xf>
    <xf numFmtId="164" fontId="0" fillId="0" borderId="11" xfId="0" applyBorder="1" applyAlignment="1">
      <alignment horizontal="right"/>
    </xf>
    <xf numFmtId="164" fontId="11" fillId="3" borderId="8" xfId="0" applyFont="1" applyFill="1" applyBorder="1" applyAlignment="1">
      <alignment horizontal="right"/>
    </xf>
    <xf numFmtId="164" fontId="7" fillId="3" borderId="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workbookViewId="0" topLeftCell="A37">
      <selection activeCell="A2" sqref="A2"/>
    </sheetView>
  </sheetViews>
  <sheetFormatPr defaultColWidth="9.140625" defaultRowHeight="15"/>
  <cols>
    <col min="1" max="1" width="9.140625" style="1" customWidth="1"/>
    <col min="2" max="2" width="36.00390625" style="1" customWidth="1"/>
    <col min="3" max="3" width="11.57421875" style="1" customWidth="1"/>
    <col min="4" max="4" width="11.00390625" style="1" customWidth="1"/>
    <col min="5" max="5" width="11.28125" style="1" customWidth="1"/>
    <col min="6" max="6" width="10.7109375" style="2" customWidth="1"/>
    <col min="7" max="16384" width="9.140625" style="1" customWidth="1"/>
  </cols>
  <sheetData>
    <row r="1" spans="1:6" ht="12.75">
      <c r="A1" s="3" t="s">
        <v>0</v>
      </c>
      <c r="B1" s="4"/>
      <c r="C1" s="4"/>
      <c r="D1" s="3" t="s">
        <v>1</v>
      </c>
      <c r="E1" s="3"/>
      <c r="F1" s="5">
        <v>2021</v>
      </c>
    </row>
    <row r="2" spans="1:6" ht="12.75">
      <c r="A2" s="6" t="s">
        <v>2</v>
      </c>
      <c r="B2" s="7"/>
      <c r="C2" s="8" t="s">
        <v>3</v>
      </c>
      <c r="D2" s="9" t="s">
        <v>4</v>
      </c>
      <c r="E2" s="8" t="s">
        <v>3</v>
      </c>
      <c r="F2" s="9" t="s">
        <v>4</v>
      </c>
    </row>
    <row r="3" spans="1:6" ht="12.75">
      <c r="A3" s="10"/>
      <c r="B3" s="11"/>
      <c r="C3" s="12">
        <v>2021</v>
      </c>
      <c r="D3" s="13" t="s">
        <v>5</v>
      </c>
      <c r="E3" s="12">
        <v>2020</v>
      </c>
      <c r="F3" s="13">
        <v>2019</v>
      </c>
    </row>
    <row r="4" spans="1:6" ht="12.75">
      <c r="A4" s="14" t="s">
        <v>6</v>
      </c>
      <c r="B4" s="15" t="s">
        <v>7</v>
      </c>
      <c r="C4" s="16"/>
      <c r="D4" s="17"/>
      <c r="E4" s="16"/>
      <c r="F4" s="16"/>
    </row>
    <row r="5" spans="1:6" ht="12.75">
      <c r="A5" s="18">
        <v>3000</v>
      </c>
      <c r="B5" s="19" t="s">
        <v>8</v>
      </c>
      <c r="C5" s="20">
        <v>100</v>
      </c>
      <c r="D5" s="21">
        <v>0</v>
      </c>
      <c r="E5" s="20">
        <v>0</v>
      </c>
      <c r="F5" s="20">
        <v>2810</v>
      </c>
    </row>
    <row r="6" spans="1:6" ht="12.75">
      <c r="A6" s="18">
        <v>3005</v>
      </c>
      <c r="B6" s="19" t="s">
        <v>9</v>
      </c>
      <c r="C6" s="20">
        <v>400</v>
      </c>
      <c r="D6" s="21">
        <v>0</v>
      </c>
      <c r="E6" s="20">
        <v>500</v>
      </c>
      <c r="F6" s="20">
        <v>0</v>
      </c>
    </row>
    <row r="7" spans="1:6" ht="12.75">
      <c r="A7" s="18">
        <v>3010</v>
      </c>
      <c r="B7" s="19" t="s">
        <v>10</v>
      </c>
      <c r="C7" s="20">
        <v>1500</v>
      </c>
      <c r="D7" s="21">
        <v>0</v>
      </c>
      <c r="E7" s="20">
        <v>1800</v>
      </c>
      <c r="F7" s="20">
        <v>1773</v>
      </c>
    </row>
    <row r="8" spans="1:6" ht="12.75">
      <c r="A8" s="18">
        <v>3015</v>
      </c>
      <c r="B8" s="19" t="s">
        <v>11</v>
      </c>
      <c r="C8" s="20">
        <v>80</v>
      </c>
      <c r="D8" s="21">
        <v>0</v>
      </c>
      <c r="E8" s="20">
        <v>0</v>
      </c>
      <c r="F8" s="20">
        <v>0</v>
      </c>
    </row>
    <row r="9" spans="1:6" ht="12.75">
      <c r="A9" s="18">
        <v>3020</v>
      </c>
      <c r="B9" s="19" t="s">
        <v>12</v>
      </c>
      <c r="C9" s="20">
        <v>0</v>
      </c>
      <c r="D9" s="21">
        <v>0</v>
      </c>
      <c r="E9" s="20">
        <v>0</v>
      </c>
      <c r="F9" s="20">
        <v>0</v>
      </c>
    </row>
    <row r="10" spans="1:6" ht="12.75">
      <c r="A10" s="18">
        <v>3025</v>
      </c>
      <c r="B10" s="19" t="s">
        <v>13</v>
      </c>
      <c r="C10" s="20">
        <v>0</v>
      </c>
      <c r="D10" s="21">
        <v>0</v>
      </c>
      <c r="E10" s="20">
        <v>0</v>
      </c>
      <c r="F10" s="20">
        <v>0</v>
      </c>
    </row>
    <row r="11" spans="1:6" ht="12.75">
      <c r="A11" s="18">
        <v>3030</v>
      </c>
      <c r="B11" s="19" t="s">
        <v>14</v>
      </c>
      <c r="C11" s="20">
        <v>0</v>
      </c>
      <c r="D11" s="21">
        <v>0</v>
      </c>
      <c r="E11" s="20">
        <v>0</v>
      </c>
      <c r="F11" s="20">
        <v>0</v>
      </c>
    </row>
    <row r="12" spans="1:6" ht="12.75">
      <c r="A12" s="18">
        <v>3035</v>
      </c>
      <c r="B12" s="19" t="s">
        <v>15</v>
      </c>
      <c r="C12" s="20">
        <v>0</v>
      </c>
      <c r="D12" s="22">
        <v>0</v>
      </c>
      <c r="E12" s="23">
        <v>0</v>
      </c>
      <c r="F12" s="23">
        <v>0</v>
      </c>
    </row>
    <row r="13" spans="1:6" ht="12.75">
      <c r="A13" s="18">
        <v>3040</v>
      </c>
      <c r="B13" s="19" t="s">
        <v>16</v>
      </c>
      <c r="C13" s="20">
        <v>100</v>
      </c>
      <c r="D13" s="22">
        <v>150</v>
      </c>
      <c r="E13" s="23">
        <v>0</v>
      </c>
      <c r="F13" s="23">
        <v>0</v>
      </c>
    </row>
    <row r="14" spans="1:6" ht="12.75">
      <c r="A14" s="18">
        <v>3045</v>
      </c>
      <c r="B14" s="19" t="s">
        <v>17</v>
      </c>
      <c r="C14" s="20">
        <v>250</v>
      </c>
      <c r="D14" s="22"/>
      <c r="E14" s="23"/>
      <c r="F14" s="23"/>
    </row>
    <row r="15" spans="1:6" ht="12.75">
      <c r="A15" s="24"/>
      <c r="B15" s="25" t="s">
        <v>18</v>
      </c>
      <c r="C15" s="26">
        <f>SUM(C5:C14)</f>
        <v>2430</v>
      </c>
      <c r="D15" s="27">
        <f>SUM(D5:D13)</f>
        <v>150</v>
      </c>
      <c r="E15" s="26">
        <f>SUM(E5:E13)</f>
        <v>2300</v>
      </c>
      <c r="F15" s="28">
        <f>SUM(F5:F13)</f>
        <v>4583</v>
      </c>
    </row>
    <row r="16" spans="1:6" ht="13.5" customHeight="1">
      <c r="A16" s="14" t="s">
        <v>6</v>
      </c>
      <c r="B16" s="15" t="s">
        <v>19</v>
      </c>
      <c r="C16" s="20"/>
      <c r="D16" s="29"/>
      <c r="E16" s="20"/>
      <c r="F16" s="20"/>
    </row>
    <row r="17" spans="1:6" ht="12.75">
      <c r="A17" s="30">
        <v>4000</v>
      </c>
      <c r="B17" s="19" t="s">
        <v>20</v>
      </c>
      <c r="C17" s="20">
        <v>-35</v>
      </c>
      <c r="D17" s="21">
        <v>-50</v>
      </c>
      <c r="E17" s="20">
        <v>0</v>
      </c>
      <c r="F17" s="20">
        <v>-2000</v>
      </c>
    </row>
    <row r="18" spans="1:6" ht="12.75">
      <c r="A18" s="18">
        <v>4005</v>
      </c>
      <c r="B18" s="19" t="s">
        <v>21</v>
      </c>
      <c r="C18" s="20">
        <v>-800</v>
      </c>
      <c r="D18" s="21">
        <v>-89.08</v>
      </c>
      <c r="E18" s="20">
        <v>-1000</v>
      </c>
      <c r="F18" s="20">
        <v>-544.06</v>
      </c>
    </row>
    <row r="19" spans="1:6" ht="12.75">
      <c r="A19" s="18">
        <v>4010</v>
      </c>
      <c r="B19" s="19" t="s">
        <v>22</v>
      </c>
      <c r="C19" s="20">
        <v>-1350</v>
      </c>
      <c r="D19" s="21">
        <v>0</v>
      </c>
      <c r="E19" s="20">
        <v>-1800</v>
      </c>
      <c r="F19" s="20">
        <v>-1550</v>
      </c>
    </row>
    <row r="20" spans="1:6" ht="12.75">
      <c r="A20" s="18">
        <v>4015</v>
      </c>
      <c r="B20" s="19" t="s">
        <v>23</v>
      </c>
      <c r="C20" s="20">
        <v>-100</v>
      </c>
      <c r="D20" s="21">
        <v>0</v>
      </c>
      <c r="E20" s="20">
        <v>0</v>
      </c>
      <c r="F20" s="20">
        <v>-831.6</v>
      </c>
    </row>
    <row r="21" spans="1:6" ht="12.75">
      <c r="A21" s="18">
        <v>4020</v>
      </c>
      <c r="B21" s="19" t="s">
        <v>24</v>
      </c>
      <c r="C21" s="20">
        <v>0</v>
      </c>
      <c r="D21" s="21">
        <v>0</v>
      </c>
      <c r="E21" s="20">
        <v>0</v>
      </c>
      <c r="F21" s="20">
        <v>0</v>
      </c>
    </row>
    <row r="22" spans="1:6" ht="12.75">
      <c r="A22" s="18">
        <v>4025</v>
      </c>
      <c r="B22" s="19" t="s">
        <v>25</v>
      </c>
      <c r="C22" s="20">
        <v>0</v>
      </c>
      <c r="D22" s="21">
        <v>-180.1</v>
      </c>
      <c r="E22" s="20">
        <v>-200</v>
      </c>
      <c r="F22" s="20">
        <v>0</v>
      </c>
    </row>
    <row r="23" spans="1:6" ht="12.75">
      <c r="A23" s="18">
        <v>4030</v>
      </c>
      <c r="B23" s="19" t="s">
        <v>26</v>
      </c>
      <c r="C23" s="20">
        <v>-40</v>
      </c>
      <c r="D23" s="21">
        <v>0</v>
      </c>
      <c r="E23" s="20">
        <v>0</v>
      </c>
      <c r="F23" s="20">
        <v>0</v>
      </c>
    </row>
    <row r="24" spans="1:6" ht="12.75">
      <c r="A24" s="18">
        <v>4035</v>
      </c>
      <c r="B24" s="19" t="s">
        <v>27</v>
      </c>
      <c r="C24" s="20">
        <v>-35</v>
      </c>
      <c r="D24" s="21">
        <v>0</v>
      </c>
      <c r="E24" s="20">
        <v>0</v>
      </c>
      <c r="F24" s="20">
        <v>0</v>
      </c>
    </row>
    <row r="25" spans="1:6" ht="12.75">
      <c r="A25" s="18">
        <v>4040</v>
      </c>
      <c r="B25" s="19" t="s">
        <v>28</v>
      </c>
      <c r="C25" s="20">
        <v>-200</v>
      </c>
      <c r="D25" s="21">
        <v>-283.92</v>
      </c>
      <c r="E25" s="20">
        <v>-200</v>
      </c>
      <c r="F25" s="20">
        <v>-185.01</v>
      </c>
    </row>
    <row r="26" spans="1:6" ht="12.75">
      <c r="A26" s="18">
        <v>4045</v>
      </c>
      <c r="B26" s="19" t="s">
        <v>17</v>
      </c>
      <c r="C26" s="20">
        <v>-150</v>
      </c>
      <c r="D26" s="21"/>
      <c r="E26" s="20"/>
      <c r="F26" s="20"/>
    </row>
    <row r="27" spans="1:6" ht="12.75">
      <c r="A27" s="18">
        <v>4090</v>
      </c>
      <c r="B27" s="19" t="s">
        <v>29</v>
      </c>
      <c r="C27" s="20">
        <v>-2800</v>
      </c>
      <c r="D27" s="21">
        <v>-920.95</v>
      </c>
      <c r="E27" s="20">
        <v>-2800</v>
      </c>
      <c r="F27" s="20">
        <v>-2875.85</v>
      </c>
    </row>
    <row r="28" spans="1:6" ht="13.5" customHeight="1">
      <c r="A28" s="31"/>
      <c r="B28" s="32" t="s">
        <v>30</v>
      </c>
      <c r="C28" s="33">
        <f>SUM(C17:C27)</f>
        <v>-5510</v>
      </c>
      <c r="D28" s="34">
        <f>SUM(D17:D27)</f>
        <v>-1524.0500000000002</v>
      </c>
      <c r="E28" s="33">
        <f>SUM(E17:E27)</f>
        <v>-6000</v>
      </c>
      <c r="F28" s="35">
        <f>SUM(F17:F27)</f>
        <v>-7986.52</v>
      </c>
    </row>
    <row r="29" spans="1:6" ht="18.75" customHeight="1">
      <c r="A29" s="36" t="s">
        <v>31</v>
      </c>
      <c r="B29" s="37"/>
      <c r="C29" s="38">
        <f>C15+C28</f>
        <v>-3080</v>
      </c>
      <c r="D29" s="38">
        <f>D15+D28</f>
        <v>-1374.0500000000002</v>
      </c>
      <c r="E29" s="38">
        <f>E15+E28</f>
        <v>-3700</v>
      </c>
      <c r="F29" s="38">
        <f>F15+F28</f>
        <v>-3403.5200000000004</v>
      </c>
    </row>
    <row r="30" spans="1:6" ht="15" customHeight="1">
      <c r="A30" s="14" t="s">
        <v>32</v>
      </c>
      <c r="B30" s="39" t="s">
        <v>7</v>
      </c>
      <c r="C30" s="40"/>
      <c r="D30" s="41"/>
      <c r="E30" s="40"/>
      <c r="F30" s="40"/>
    </row>
    <row r="31" spans="1:6" ht="12.75">
      <c r="A31" s="18">
        <v>3050</v>
      </c>
      <c r="B31" s="42" t="s">
        <v>33</v>
      </c>
      <c r="C31" s="20">
        <v>200</v>
      </c>
      <c r="D31" s="21">
        <v>0</v>
      </c>
      <c r="E31" s="20">
        <v>1500</v>
      </c>
      <c r="F31" s="20">
        <v>620</v>
      </c>
    </row>
    <row r="32" spans="1:6" ht="12.75">
      <c r="A32" s="18">
        <v>3055</v>
      </c>
      <c r="B32" s="42" t="s">
        <v>11</v>
      </c>
      <c r="C32" s="20">
        <v>0</v>
      </c>
      <c r="D32" s="21">
        <v>0</v>
      </c>
      <c r="E32" s="20">
        <v>2000</v>
      </c>
      <c r="F32" s="20">
        <v>0</v>
      </c>
    </row>
    <row r="33" spans="1:6" ht="12.75">
      <c r="A33" s="18">
        <v>3060</v>
      </c>
      <c r="B33" s="42" t="s">
        <v>34</v>
      </c>
      <c r="C33" s="20">
        <v>0</v>
      </c>
      <c r="D33" s="21">
        <v>0</v>
      </c>
      <c r="E33" s="20">
        <v>0</v>
      </c>
      <c r="F33" s="20">
        <v>7500</v>
      </c>
    </row>
    <row r="34" spans="1:6" ht="12.75">
      <c r="A34" s="18">
        <v>3065</v>
      </c>
      <c r="B34" s="42" t="s">
        <v>35</v>
      </c>
      <c r="C34" s="20">
        <v>0</v>
      </c>
      <c r="D34" s="21">
        <v>0</v>
      </c>
      <c r="E34" s="20">
        <v>0</v>
      </c>
      <c r="F34" s="20">
        <v>0</v>
      </c>
    </row>
    <row r="35" spans="1:6" ht="12.75">
      <c r="A35" s="24"/>
      <c r="B35" s="25" t="s">
        <v>18</v>
      </c>
      <c r="C35" s="28">
        <f>SUM(C31:C34)</f>
        <v>200</v>
      </c>
      <c r="D35" s="27">
        <f>SUM(D31:D34)</f>
        <v>0</v>
      </c>
      <c r="E35" s="28">
        <f>SUM(E31:E34)</f>
        <v>3500</v>
      </c>
      <c r="F35" s="28">
        <f>SUM(F31:F34)</f>
        <v>8120</v>
      </c>
    </row>
    <row r="36" spans="1:6" ht="12.75">
      <c r="A36" s="14" t="s">
        <v>32</v>
      </c>
      <c r="B36" s="39" t="s">
        <v>19</v>
      </c>
      <c r="C36" s="20"/>
      <c r="D36" s="29"/>
      <c r="E36" s="20"/>
      <c r="F36" s="20"/>
    </row>
    <row r="37" spans="1:6" ht="12.75">
      <c r="A37" s="43">
        <v>4050</v>
      </c>
      <c r="B37" s="42" t="s">
        <v>36</v>
      </c>
      <c r="C37" s="20">
        <v>-500</v>
      </c>
      <c r="D37" s="21">
        <v>-23.52</v>
      </c>
      <c r="E37" s="20">
        <v>-1500</v>
      </c>
      <c r="F37" s="20">
        <v>-843.82</v>
      </c>
    </row>
    <row r="38" spans="1:6" ht="12.75">
      <c r="A38" s="18">
        <v>4055</v>
      </c>
      <c r="B38" s="42" t="s">
        <v>23</v>
      </c>
      <c r="C38" s="20">
        <v>-100</v>
      </c>
      <c r="D38" s="21">
        <v>-59.2</v>
      </c>
      <c r="E38" s="20">
        <v>-500</v>
      </c>
      <c r="F38" s="20">
        <v>0</v>
      </c>
    </row>
    <row r="39" spans="1:6" ht="12.75">
      <c r="A39" s="18">
        <v>4060</v>
      </c>
      <c r="B39" s="42" t="s">
        <v>37</v>
      </c>
      <c r="C39" s="20">
        <v>-400</v>
      </c>
      <c r="D39" s="21">
        <v>-10.95</v>
      </c>
      <c r="E39" s="20">
        <v>-1500</v>
      </c>
      <c r="F39" s="20">
        <v>0</v>
      </c>
    </row>
    <row r="40" spans="1:6" ht="12.75">
      <c r="A40" s="18">
        <v>4065</v>
      </c>
      <c r="B40" s="42" t="s">
        <v>38</v>
      </c>
      <c r="C40" s="20"/>
      <c r="D40" s="21">
        <v>0</v>
      </c>
      <c r="E40" s="20">
        <v>0</v>
      </c>
      <c r="F40" s="20">
        <v>0</v>
      </c>
    </row>
    <row r="41" spans="1:6" ht="12.75">
      <c r="A41" s="24"/>
      <c r="B41" s="44" t="s">
        <v>30</v>
      </c>
      <c r="C41" s="45">
        <f>SUM(C37:C40)</f>
        <v>-1000</v>
      </c>
      <c r="D41" s="46">
        <f>SUM(D37:D40)</f>
        <v>-93.67</v>
      </c>
      <c r="E41" s="45">
        <f>SUM(E37:E40)</f>
        <v>-3500</v>
      </c>
      <c r="F41" s="45">
        <f>SUM(F37:F40)</f>
        <v>-843.82</v>
      </c>
    </row>
    <row r="42" spans="1:6" s="47" customFormat="1" ht="18.75" customHeight="1">
      <c r="A42" s="36" t="s">
        <v>39</v>
      </c>
      <c r="B42" s="37"/>
      <c r="C42" s="38">
        <f>C35+C41</f>
        <v>-800</v>
      </c>
      <c r="D42" s="38">
        <f>D35+D41</f>
        <v>-93.67</v>
      </c>
      <c r="E42" s="38">
        <f>E35+E41</f>
        <v>0</v>
      </c>
      <c r="F42" s="38">
        <f>F35+F41</f>
        <v>7276.18</v>
      </c>
    </row>
    <row r="43" spans="1:6" ht="12.75">
      <c r="A43" s="14" t="s">
        <v>40</v>
      </c>
      <c r="B43" s="48" t="s">
        <v>7</v>
      </c>
      <c r="C43" s="49"/>
      <c r="D43" s="50"/>
      <c r="E43" s="49"/>
      <c r="F43" s="49"/>
    </row>
    <row r="44" spans="1:6" ht="12.75">
      <c r="A44" s="43">
        <v>3200</v>
      </c>
      <c r="B44" s="42" t="s">
        <v>41</v>
      </c>
      <c r="C44" s="20">
        <v>70</v>
      </c>
      <c r="D44" s="21">
        <v>0</v>
      </c>
      <c r="E44" s="20">
        <v>0</v>
      </c>
      <c r="F44" s="20">
        <v>100.01</v>
      </c>
    </row>
    <row r="45" spans="1:6" ht="12.75">
      <c r="A45" s="43">
        <v>3205</v>
      </c>
      <c r="B45" s="42" t="s">
        <v>42</v>
      </c>
      <c r="C45" s="20">
        <v>0</v>
      </c>
      <c r="D45" s="21">
        <v>0</v>
      </c>
      <c r="E45" s="20">
        <v>6000</v>
      </c>
      <c r="F45" s="20">
        <v>0</v>
      </c>
    </row>
    <row r="46" spans="1:6" ht="12.75">
      <c r="A46" s="43">
        <v>3265</v>
      </c>
      <c r="B46" s="42" t="s">
        <v>43</v>
      </c>
      <c r="C46" s="20">
        <v>165</v>
      </c>
      <c r="D46" s="21">
        <v>122.94</v>
      </c>
      <c r="E46" s="20">
        <v>0</v>
      </c>
      <c r="F46" s="20">
        <v>0</v>
      </c>
    </row>
    <row r="47" spans="1:6" ht="12.75">
      <c r="A47" s="43">
        <v>3270</v>
      </c>
      <c r="B47" s="42" t="s">
        <v>44</v>
      </c>
      <c r="C47" s="20">
        <v>0</v>
      </c>
      <c r="D47" s="21">
        <v>0</v>
      </c>
      <c r="E47" s="20">
        <v>0</v>
      </c>
      <c r="F47" s="20">
        <v>0</v>
      </c>
    </row>
    <row r="48" spans="1:6" ht="12.75">
      <c r="A48" s="24"/>
      <c r="B48" s="25" t="s">
        <v>18</v>
      </c>
      <c r="C48" s="28">
        <f>SUM(C44:C47)</f>
        <v>235</v>
      </c>
      <c r="D48" s="27">
        <f>SUM(D44:D47)</f>
        <v>122.94</v>
      </c>
      <c r="E48" s="28">
        <f>SUM(E44:E47)</f>
        <v>6000</v>
      </c>
      <c r="F48" s="28">
        <f>SUM(F44:F47)</f>
        <v>100.01</v>
      </c>
    </row>
    <row r="49" spans="1:6" ht="12.75">
      <c r="A49" s="14" t="s">
        <v>40</v>
      </c>
      <c r="B49" s="51" t="s">
        <v>19</v>
      </c>
      <c r="C49" s="49"/>
      <c r="D49" s="50"/>
      <c r="E49" s="49"/>
      <c r="F49" s="49"/>
    </row>
    <row r="50" spans="1:6" ht="12.75">
      <c r="A50" s="18">
        <v>4550</v>
      </c>
      <c r="B50" s="52" t="s">
        <v>45</v>
      </c>
      <c r="C50" s="20">
        <v>-80</v>
      </c>
      <c r="D50" s="21">
        <v>0</v>
      </c>
      <c r="E50" s="20">
        <v>-200</v>
      </c>
      <c r="F50" s="20">
        <v>0</v>
      </c>
    </row>
    <row r="51" spans="1:6" ht="12.75">
      <c r="A51" s="18">
        <v>4555</v>
      </c>
      <c r="B51" s="52" t="s">
        <v>46</v>
      </c>
      <c r="C51" s="20">
        <v>-250</v>
      </c>
      <c r="D51" s="21">
        <v>-223</v>
      </c>
      <c r="E51" s="20">
        <v>-300</v>
      </c>
      <c r="F51" s="20">
        <v>-125.4</v>
      </c>
    </row>
    <row r="52" spans="1:6" ht="12.75">
      <c r="A52" s="18">
        <v>4560</v>
      </c>
      <c r="B52" s="52" t="s">
        <v>47</v>
      </c>
      <c r="C52" s="20">
        <v>0</v>
      </c>
      <c r="D52" s="21">
        <v>0</v>
      </c>
      <c r="E52" s="20">
        <v>0</v>
      </c>
      <c r="F52" s="20">
        <v>-32.6</v>
      </c>
    </row>
    <row r="53" spans="1:6" ht="12.75">
      <c r="A53" s="18">
        <v>4565</v>
      </c>
      <c r="B53" s="52" t="s">
        <v>48</v>
      </c>
      <c r="C53" s="20">
        <v>-325</v>
      </c>
      <c r="D53" s="21">
        <v>-245.88</v>
      </c>
      <c r="E53" s="20">
        <v>-300</v>
      </c>
      <c r="F53" s="20">
        <v>-337.33</v>
      </c>
    </row>
    <row r="54" spans="1:6" ht="12.75">
      <c r="A54" s="18">
        <v>4570</v>
      </c>
      <c r="B54" s="52" t="s">
        <v>49</v>
      </c>
      <c r="C54" s="20">
        <v>0</v>
      </c>
      <c r="D54" s="21">
        <v>0</v>
      </c>
      <c r="E54" s="20">
        <v>0</v>
      </c>
      <c r="F54" s="20">
        <v>0</v>
      </c>
    </row>
    <row r="55" spans="1:6" ht="12.75">
      <c r="A55" s="18">
        <v>4575</v>
      </c>
      <c r="B55" s="52" t="s">
        <v>50</v>
      </c>
      <c r="C55" s="20">
        <v>-80</v>
      </c>
      <c r="D55" s="21">
        <v>-79.32</v>
      </c>
      <c r="E55" s="20">
        <v>-200</v>
      </c>
      <c r="F55" s="20">
        <v>-225.2</v>
      </c>
    </row>
    <row r="56" spans="1:6" ht="12.75">
      <c r="A56" s="18">
        <v>4580</v>
      </c>
      <c r="B56" s="52" t="s">
        <v>51</v>
      </c>
      <c r="C56" s="20">
        <v>-1150</v>
      </c>
      <c r="D56" s="21">
        <v>0</v>
      </c>
      <c r="E56" s="20">
        <v>-6000</v>
      </c>
      <c r="F56" s="20">
        <v>-1024</v>
      </c>
    </row>
    <row r="57" spans="1:6" ht="12.75">
      <c r="A57" s="18">
        <v>4585</v>
      </c>
      <c r="B57" s="52" t="s">
        <v>52</v>
      </c>
      <c r="C57" s="20">
        <v>-150</v>
      </c>
      <c r="D57" s="21">
        <v>-60</v>
      </c>
      <c r="E57" s="20">
        <v>-200</v>
      </c>
      <c r="F57" s="20">
        <v>-125</v>
      </c>
    </row>
    <row r="58" spans="1:6" ht="12.75">
      <c r="A58" s="18">
        <v>4590</v>
      </c>
      <c r="B58" s="52" t="s">
        <v>53</v>
      </c>
      <c r="C58" s="20">
        <v>0</v>
      </c>
      <c r="D58" s="21">
        <v>0</v>
      </c>
      <c r="E58" s="20">
        <v>0</v>
      </c>
      <c r="F58" s="20">
        <v>-393.4</v>
      </c>
    </row>
    <row r="59" spans="1:6" ht="12.75">
      <c r="A59" s="18">
        <v>4595</v>
      </c>
      <c r="B59" s="52" t="s">
        <v>54</v>
      </c>
      <c r="C59" s="20">
        <v>-20</v>
      </c>
      <c r="D59" s="21">
        <v>-14</v>
      </c>
      <c r="E59" s="20">
        <v>-50</v>
      </c>
      <c r="F59" s="20">
        <v>-6.4</v>
      </c>
    </row>
    <row r="60" spans="1:6" ht="12.75">
      <c r="A60" s="18">
        <v>4600</v>
      </c>
      <c r="B60" s="52" t="s">
        <v>55</v>
      </c>
      <c r="C60" s="20">
        <v>-120</v>
      </c>
      <c r="D60" s="21">
        <v>0</v>
      </c>
      <c r="E60" s="20">
        <v>-200</v>
      </c>
      <c r="F60" s="20">
        <v>-166.37</v>
      </c>
    </row>
    <row r="61" spans="1:6" ht="12.75">
      <c r="A61" s="18">
        <v>4605</v>
      </c>
      <c r="B61" s="52" t="s">
        <v>56</v>
      </c>
      <c r="C61" s="20">
        <v>-250</v>
      </c>
      <c r="D61" s="21">
        <v>-243.4</v>
      </c>
      <c r="E61" s="20">
        <v>-300</v>
      </c>
      <c r="F61" s="20">
        <v>-569.2</v>
      </c>
    </row>
    <row r="62" spans="1:6" ht="12.75">
      <c r="A62" s="18">
        <v>4610</v>
      </c>
      <c r="B62" s="52" t="s">
        <v>57</v>
      </c>
      <c r="C62" s="20">
        <v>-30</v>
      </c>
      <c r="D62" s="21">
        <v>-14.67</v>
      </c>
      <c r="E62" s="20">
        <v>-100</v>
      </c>
      <c r="F62" s="20">
        <v>-38.44</v>
      </c>
    </row>
    <row r="63" spans="1:6" ht="12.75">
      <c r="A63" s="18">
        <v>4615</v>
      </c>
      <c r="B63" s="52" t="s">
        <v>58</v>
      </c>
      <c r="C63" s="20">
        <v>-300</v>
      </c>
      <c r="D63" s="21">
        <v>0</v>
      </c>
      <c r="E63" s="20">
        <v>0</v>
      </c>
      <c r="F63" s="20">
        <v>0</v>
      </c>
    </row>
    <row r="64" spans="1:6" ht="12.75">
      <c r="A64" s="18">
        <v>4620</v>
      </c>
      <c r="B64" s="52" t="s">
        <v>59</v>
      </c>
      <c r="C64" s="20">
        <v>-250</v>
      </c>
      <c r="D64" s="21">
        <v>-8.7</v>
      </c>
      <c r="E64" s="20">
        <v>-300</v>
      </c>
      <c r="F64" s="20">
        <v>-160.94</v>
      </c>
    </row>
    <row r="65" spans="1:6" ht="12.75">
      <c r="A65" s="18">
        <v>4625</v>
      </c>
      <c r="B65" s="52" t="s">
        <v>60</v>
      </c>
      <c r="C65" s="20">
        <v>-40</v>
      </c>
      <c r="D65" s="21">
        <v>-32</v>
      </c>
      <c r="E65" s="20">
        <v>0</v>
      </c>
      <c r="F65" s="20">
        <v>-23</v>
      </c>
    </row>
    <row r="66" spans="1:6" ht="12.75">
      <c r="A66" s="18">
        <v>4630</v>
      </c>
      <c r="B66" s="52" t="s">
        <v>61</v>
      </c>
      <c r="C66" s="23">
        <v>-120</v>
      </c>
      <c r="D66" s="22">
        <v>-28</v>
      </c>
      <c r="E66" s="23">
        <v>-300</v>
      </c>
      <c r="F66" s="23">
        <v>-314.4</v>
      </c>
    </row>
    <row r="67" spans="1:6" ht="12.75">
      <c r="A67" s="53">
        <v>4635</v>
      </c>
      <c r="B67" s="54" t="s">
        <v>62</v>
      </c>
      <c r="C67" s="23">
        <v>-150</v>
      </c>
      <c r="D67" s="22">
        <v>-6.1</v>
      </c>
      <c r="E67" s="23">
        <v>-400</v>
      </c>
      <c r="F67" s="23">
        <v>-398.87</v>
      </c>
    </row>
    <row r="68" spans="1:6" ht="12.75">
      <c r="A68" s="24"/>
      <c r="B68" s="55" t="s">
        <v>30</v>
      </c>
      <c r="C68" s="56">
        <f>SUM(C50:C67)</f>
        <v>-3315</v>
      </c>
      <c r="D68" s="46">
        <f>SUM(D50:D67)</f>
        <v>-955.07</v>
      </c>
      <c r="E68" s="45">
        <f>SUM(E50:E67)</f>
        <v>-8850</v>
      </c>
      <c r="F68" s="45">
        <f>SUM(F50:F67)</f>
        <v>-3940.55</v>
      </c>
    </row>
    <row r="69" spans="1:6" ht="16.5" customHeight="1">
      <c r="A69" s="36" t="s">
        <v>63</v>
      </c>
      <c r="B69" s="37"/>
      <c r="C69" s="38">
        <f>C48+C68</f>
        <v>-3080</v>
      </c>
      <c r="D69" s="38">
        <f>D48+D68</f>
        <v>-832.1300000000001</v>
      </c>
      <c r="E69" s="38">
        <f>E48+E68</f>
        <v>-2850</v>
      </c>
      <c r="F69" s="38">
        <f>F48+F68</f>
        <v>-3840.54</v>
      </c>
    </row>
    <row r="70" spans="1:6" ht="16.5" customHeight="1">
      <c r="A70" s="6" t="s">
        <v>64</v>
      </c>
      <c r="B70" s="57"/>
      <c r="C70" s="57"/>
      <c r="D70" s="57"/>
      <c r="E70" s="57"/>
      <c r="F70" s="57"/>
    </row>
    <row r="71" spans="1:6" ht="16.5" customHeight="1">
      <c r="A71" s="36"/>
      <c r="B71" s="37" t="s">
        <v>65</v>
      </c>
      <c r="C71" s="38">
        <f>C29+C42+C69</f>
        <v>-6960</v>
      </c>
      <c r="D71" s="38">
        <f>D29+D42+D69</f>
        <v>-2299.8500000000004</v>
      </c>
      <c r="E71" s="38">
        <f>E29+E42+E69</f>
        <v>-6550</v>
      </c>
      <c r="F71" s="38">
        <f>F29+F42+F69</f>
        <v>32.11999999999989</v>
      </c>
    </row>
    <row r="72" spans="1:6" ht="12.75">
      <c r="A72" s="58"/>
      <c r="B72" s="59"/>
      <c r="C72" s="60"/>
      <c r="D72" s="61"/>
      <c r="E72" s="60"/>
      <c r="F72" s="61"/>
    </row>
    <row r="73" spans="1:6" ht="11.25" customHeight="1">
      <c r="A73" s="62" t="s">
        <v>66</v>
      </c>
      <c r="B73" s="7"/>
      <c r="C73" s="8" t="s">
        <v>3</v>
      </c>
      <c r="D73" s="9" t="s">
        <v>4</v>
      </c>
      <c r="E73" s="8" t="s">
        <v>3</v>
      </c>
      <c r="F73" s="9" t="s">
        <v>4</v>
      </c>
    </row>
    <row r="74" spans="1:6" ht="11.25" customHeight="1">
      <c r="A74" s="63"/>
      <c r="B74" s="11"/>
      <c r="C74" s="12">
        <v>2021</v>
      </c>
      <c r="D74" s="13" t="s">
        <v>5</v>
      </c>
      <c r="E74" s="12">
        <v>2020</v>
      </c>
      <c r="F74" s="13">
        <v>2019</v>
      </c>
    </row>
    <row r="75" spans="1:6" ht="12.75">
      <c r="A75" s="64"/>
      <c r="B75" s="65" t="s">
        <v>7</v>
      </c>
      <c r="C75" s="66"/>
      <c r="D75" s="67"/>
      <c r="E75" s="66"/>
      <c r="F75" s="67"/>
    </row>
    <row r="76" spans="1:6" ht="12.75">
      <c r="A76" s="18">
        <v>6000</v>
      </c>
      <c r="B76" s="68" t="s">
        <v>67</v>
      </c>
      <c r="C76" s="69">
        <v>1800</v>
      </c>
      <c r="D76" s="70">
        <v>1896</v>
      </c>
      <c r="E76" s="69">
        <v>1950</v>
      </c>
      <c r="F76" s="69">
        <v>1917.5</v>
      </c>
    </row>
    <row r="77" spans="1:6" ht="12.75">
      <c r="A77" s="18">
        <v>6020</v>
      </c>
      <c r="B77" s="68" t="s">
        <v>68</v>
      </c>
      <c r="C77" s="20">
        <v>1100</v>
      </c>
      <c r="D77" s="21">
        <v>1334</v>
      </c>
      <c r="E77" s="20">
        <v>200</v>
      </c>
      <c r="F77" s="20">
        <v>0</v>
      </c>
    </row>
    <row r="78" spans="1:6" ht="12.75">
      <c r="A78" s="18">
        <v>6030</v>
      </c>
      <c r="B78" s="68" t="s">
        <v>69</v>
      </c>
      <c r="C78" s="20">
        <v>15</v>
      </c>
      <c r="D78" s="21">
        <v>15</v>
      </c>
      <c r="E78" s="20">
        <v>50</v>
      </c>
      <c r="F78" s="20">
        <v>0</v>
      </c>
    </row>
    <row r="79" spans="1:6" ht="12.75">
      <c r="A79" s="18">
        <v>6040</v>
      </c>
      <c r="B79" s="68" t="s">
        <v>70</v>
      </c>
      <c r="C79" s="20">
        <v>100</v>
      </c>
      <c r="D79" s="21">
        <v>0</v>
      </c>
      <c r="E79" s="20">
        <v>350</v>
      </c>
      <c r="F79" s="20">
        <v>467.91</v>
      </c>
    </row>
    <row r="80" spans="1:6" ht="12.75">
      <c r="A80" s="53">
        <v>6050</v>
      </c>
      <c r="B80" s="71" t="s">
        <v>71</v>
      </c>
      <c r="C80" s="20">
        <v>0</v>
      </c>
      <c r="D80" s="21">
        <v>0</v>
      </c>
      <c r="E80" s="20">
        <v>0</v>
      </c>
      <c r="F80" s="20">
        <v>0</v>
      </c>
    </row>
    <row r="81" spans="1:6" ht="12.75">
      <c r="A81" s="24"/>
      <c r="B81" s="32" t="s">
        <v>18</v>
      </c>
      <c r="C81" s="72">
        <f>SUM(C76:C80)</f>
        <v>3015</v>
      </c>
      <c r="D81" s="46">
        <f>SUM(D76:D80)</f>
        <v>3245</v>
      </c>
      <c r="E81" s="72">
        <f>SUM(E76:E80)</f>
        <v>2550</v>
      </c>
      <c r="F81" s="72">
        <f>SUM(F76:F80)</f>
        <v>2385.41</v>
      </c>
    </row>
    <row r="82" spans="1:4" ht="12.75">
      <c r="A82" s="73"/>
      <c r="B82" s="74" t="s">
        <v>19</v>
      </c>
      <c r="D82" s="75"/>
    </row>
    <row r="83" spans="1:6" ht="12.75">
      <c r="A83" s="18">
        <v>6100</v>
      </c>
      <c r="B83" s="68" t="s">
        <v>72</v>
      </c>
      <c r="C83" s="20">
        <v>-16.5</v>
      </c>
      <c r="D83" s="21">
        <v>-16</v>
      </c>
      <c r="E83" s="20">
        <v>0</v>
      </c>
      <c r="F83" s="29">
        <v>0</v>
      </c>
    </row>
    <row r="84" spans="1:6" ht="12.75">
      <c r="A84" s="53">
        <v>6140</v>
      </c>
      <c r="B84" s="71" t="s">
        <v>73</v>
      </c>
      <c r="C84" s="20">
        <v>-25</v>
      </c>
      <c r="D84" s="21">
        <v>-16.34</v>
      </c>
      <c r="E84" s="20">
        <v>0</v>
      </c>
      <c r="F84" s="29">
        <v>0</v>
      </c>
    </row>
    <row r="85" spans="1:6" ht="12.75">
      <c r="A85" s="24"/>
      <c r="B85" s="55" t="s">
        <v>30</v>
      </c>
      <c r="C85" s="56">
        <f>SUM(C83:C84)</f>
        <v>-41.5</v>
      </c>
      <c r="D85" s="46">
        <f>SUM(D83:D84)</f>
        <v>-32.34</v>
      </c>
      <c r="E85" s="45">
        <v>0</v>
      </c>
      <c r="F85" s="45">
        <f>F84</f>
        <v>0</v>
      </c>
    </row>
    <row r="86" spans="1:6" ht="18.75" customHeight="1">
      <c r="A86" s="76" t="s">
        <v>74</v>
      </c>
      <c r="B86" s="77"/>
      <c r="C86" s="78">
        <f>C81+C85</f>
        <v>2973.5</v>
      </c>
      <c r="D86" s="78">
        <f>D81+D85</f>
        <v>3212.66</v>
      </c>
      <c r="E86" s="78">
        <f>E81+E85</f>
        <v>2550</v>
      </c>
      <c r="F86" s="78">
        <f>F81+F85</f>
        <v>2385.41</v>
      </c>
    </row>
    <row r="87" ht="12.75">
      <c r="B87" s="79"/>
    </row>
    <row r="88" spans="1:6" s="75" customFormat="1" ht="12.75">
      <c r="A88" s="62" t="s">
        <v>75</v>
      </c>
      <c r="B88" s="7"/>
      <c r="C88" s="8" t="s">
        <v>3</v>
      </c>
      <c r="D88" s="9" t="s">
        <v>4</v>
      </c>
      <c r="E88" s="8" t="s">
        <v>3</v>
      </c>
      <c r="F88" s="9" t="s">
        <v>4</v>
      </c>
    </row>
    <row r="89" spans="1:6" s="75" customFormat="1" ht="12.75">
      <c r="A89" s="63"/>
      <c r="B89" s="11"/>
      <c r="C89" s="12">
        <v>2021</v>
      </c>
      <c r="D89" s="13" t="s">
        <v>5</v>
      </c>
      <c r="E89" s="12">
        <v>2020</v>
      </c>
      <c r="F89" s="13">
        <v>2019</v>
      </c>
    </row>
    <row r="90" spans="1:6" s="75" customFormat="1" ht="12.75">
      <c r="A90" s="80"/>
      <c r="B90" s="81" t="s">
        <v>7</v>
      </c>
      <c r="C90" s="45"/>
      <c r="D90" s="45"/>
      <c r="E90" s="45"/>
      <c r="F90" s="45"/>
    </row>
    <row r="91" spans="1:6" s="75" customFormat="1" ht="12.75">
      <c r="A91" s="18">
        <v>7000</v>
      </c>
      <c r="B91" s="68" t="s">
        <v>76</v>
      </c>
      <c r="C91" s="29">
        <v>30</v>
      </c>
      <c r="D91" s="21">
        <v>0</v>
      </c>
      <c r="E91" s="29">
        <v>100</v>
      </c>
      <c r="F91" s="29">
        <v>133.59</v>
      </c>
    </row>
    <row r="92" spans="1:6" s="75" customFormat="1" ht="12.75">
      <c r="A92" s="18">
        <v>7001</v>
      </c>
      <c r="B92" s="68" t="s">
        <v>77</v>
      </c>
      <c r="C92" s="29"/>
      <c r="D92" s="21">
        <v>0</v>
      </c>
      <c r="E92" s="29"/>
      <c r="F92" s="29">
        <v>0</v>
      </c>
    </row>
    <row r="93" spans="1:6" s="75" customFormat="1" ht="12.75">
      <c r="A93" s="18">
        <v>7010</v>
      </c>
      <c r="B93" s="68" t="s">
        <v>44</v>
      </c>
      <c r="C93" s="29"/>
      <c r="D93" s="21">
        <v>0</v>
      </c>
      <c r="E93" s="29"/>
      <c r="F93" s="29">
        <v>0</v>
      </c>
    </row>
    <row r="94" spans="1:6" s="75" customFormat="1" ht="12.75">
      <c r="A94" s="24"/>
      <c r="B94" s="55" t="s">
        <v>18</v>
      </c>
      <c r="C94" s="46">
        <f>SUM(C90:C93)</f>
        <v>30</v>
      </c>
      <c r="D94" s="46">
        <f>SUM(D90:D93)</f>
        <v>0</v>
      </c>
      <c r="E94" s="45">
        <f>SUM(E90:E93)</f>
        <v>100</v>
      </c>
      <c r="F94" s="45">
        <f>SUM(F90:F93)</f>
        <v>133.59</v>
      </c>
    </row>
    <row r="95" spans="1:6" s="75" customFormat="1" ht="12.75">
      <c r="A95" s="80"/>
      <c r="B95" s="81" t="s">
        <v>19</v>
      </c>
      <c r="C95" s="29"/>
      <c r="D95" s="29"/>
      <c r="E95" s="29"/>
      <c r="F95" s="29"/>
    </row>
    <row r="96" spans="1:6" s="75" customFormat="1" ht="12.75">
      <c r="A96" s="18">
        <v>7100</v>
      </c>
      <c r="B96" s="68" t="s">
        <v>78</v>
      </c>
      <c r="C96" s="82"/>
      <c r="D96" s="21">
        <v>0</v>
      </c>
      <c r="E96" s="29"/>
      <c r="F96" s="29">
        <v>0</v>
      </c>
    </row>
    <row r="97" spans="1:6" s="75" customFormat="1" ht="12.75">
      <c r="A97" s="18">
        <v>7101</v>
      </c>
      <c r="B97" s="68" t="s">
        <v>79</v>
      </c>
      <c r="C97" s="82"/>
      <c r="D97" s="21">
        <v>0</v>
      </c>
      <c r="E97" s="29"/>
      <c r="F97" s="29">
        <v>0</v>
      </c>
    </row>
    <row r="98" spans="1:6" s="75" customFormat="1" ht="12.75">
      <c r="A98" s="18">
        <v>7110</v>
      </c>
      <c r="B98" s="68" t="s">
        <v>80</v>
      </c>
      <c r="C98" s="82"/>
      <c r="D98" s="21">
        <v>0</v>
      </c>
      <c r="E98" s="29"/>
      <c r="F98" s="29">
        <v>0</v>
      </c>
    </row>
    <row r="99" spans="1:6" ht="12.75">
      <c r="A99" s="18">
        <v>7120</v>
      </c>
      <c r="B99" s="68" t="s">
        <v>81</v>
      </c>
      <c r="C99" s="83"/>
      <c r="D99" s="21">
        <v>0</v>
      </c>
      <c r="E99" s="20"/>
      <c r="F99" s="20">
        <v>0</v>
      </c>
    </row>
    <row r="100" spans="1:6" ht="12.75">
      <c r="A100" s="24"/>
      <c r="B100" s="55" t="s">
        <v>30</v>
      </c>
      <c r="C100" s="45">
        <f>SUM(C96:C99)</f>
        <v>0</v>
      </c>
      <c r="D100" s="46">
        <f>SUM(D96:D99)</f>
        <v>0</v>
      </c>
      <c r="E100" s="45">
        <f>SUM(E96:E99)</f>
        <v>0</v>
      </c>
      <c r="F100" s="45">
        <f>SUM(F96:F99)</f>
        <v>0</v>
      </c>
    </row>
    <row r="101" spans="1:6" ht="18.75" customHeight="1">
      <c r="A101" s="76" t="s">
        <v>82</v>
      </c>
      <c r="B101" s="77"/>
      <c r="C101" s="78">
        <f>C94+C100</f>
        <v>30</v>
      </c>
      <c r="D101" s="78">
        <f>D94+D100</f>
        <v>0</v>
      </c>
      <c r="E101" s="78">
        <f>E94+E100</f>
        <v>100</v>
      </c>
      <c r="F101" s="78">
        <f>F94+F100</f>
        <v>133.59</v>
      </c>
    </row>
    <row r="102" ht="12.75">
      <c r="B102" s="79"/>
    </row>
    <row r="103" spans="1:6" ht="12.75">
      <c r="A103" s="62" t="s">
        <v>83</v>
      </c>
      <c r="B103" s="7"/>
      <c r="C103" s="8" t="s">
        <v>3</v>
      </c>
      <c r="D103" s="9" t="s">
        <v>4</v>
      </c>
      <c r="E103" s="8" t="s">
        <v>3</v>
      </c>
      <c r="F103" s="9" t="s">
        <v>4</v>
      </c>
    </row>
    <row r="104" spans="1:6" ht="12.75">
      <c r="A104" s="63"/>
      <c r="B104" s="11"/>
      <c r="C104" s="12">
        <v>2021</v>
      </c>
      <c r="D104" s="13" t="s">
        <v>5</v>
      </c>
      <c r="E104" s="12">
        <v>2020</v>
      </c>
      <c r="F104" s="13">
        <v>2019</v>
      </c>
    </row>
    <row r="105" spans="1:6" ht="12.75">
      <c r="A105" s="18">
        <v>8000</v>
      </c>
      <c r="B105" s="84" t="s">
        <v>84</v>
      </c>
      <c r="C105" s="20">
        <v>3700</v>
      </c>
      <c r="D105" s="21">
        <v>3330</v>
      </c>
      <c r="E105" s="20">
        <v>5000</v>
      </c>
      <c r="F105" s="20">
        <v>4000</v>
      </c>
    </row>
    <row r="106" spans="1:6" ht="12.75">
      <c r="A106" s="18">
        <v>8020</v>
      </c>
      <c r="B106" s="84" t="s">
        <v>85</v>
      </c>
      <c r="C106" s="20"/>
      <c r="D106" s="21">
        <v>0</v>
      </c>
      <c r="E106" s="20">
        <v>0</v>
      </c>
      <c r="F106" s="20">
        <v>20</v>
      </c>
    </row>
    <row r="107" spans="1:6" s="75" customFormat="1" ht="12.75">
      <c r="A107" s="24"/>
      <c r="B107" s="55" t="s">
        <v>86</v>
      </c>
      <c r="C107" s="45">
        <f>SUM(C105:C106)</f>
        <v>3700</v>
      </c>
      <c r="D107" s="46">
        <f>SUM(D105:D106)</f>
        <v>3330</v>
      </c>
      <c r="E107" s="45">
        <f>SUM(E105:E106)</f>
        <v>5000</v>
      </c>
      <c r="F107" s="45">
        <f>SUM(F105:F106)</f>
        <v>4020</v>
      </c>
    </row>
    <row r="108" ht="12.75">
      <c r="B108" s="79"/>
    </row>
    <row r="109" spans="1:6" ht="18.75" customHeight="1">
      <c r="A109" s="76" t="s">
        <v>87</v>
      </c>
      <c r="B109" s="76"/>
      <c r="C109" s="76"/>
      <c r="D109" s="76"/>
      <c r="E109" s="76"/>
      <c r="F109" s="76"/>
    </row>
    <row r="110" spans="1:6" ht="18.75" customHeight="1">
      <c r="A110" s="85"/>
      <c r="B110" s="86" t="s">
        <v>88</v>
      </c>
      <c r="C110" s="87">
        <f>C71+C86+C101+C107</f>
        <v>-256.5</v>
      </c>
      <c r="D110" s="78">
        <f>D71+D86+D101+D107</f>
        <v>4242.8099999999995</v>
      </c>
      <c r="E110" s="78">
        <f>E71+E86+E101+E107</f>
        <v>1100</v>
      </c>
      <c r="F110" s="78">
        <f>F71+F86+F101+F107</f>
        <v>6571.12</v>
      </c>
    </row>
    <row r="112" spans="2:3" ht="12.75">
      <c r="B112" s="88" t="s">
        <v>89</v>
      </c>
      <c r="C112" s="89">
        <f>C15+C28+C35+C41+C48+C68+C81+C85+C94+C100+C107</f>
        <v>-256.5</v>
      </c>
    </row>
  </sheetData>
  <sheetProtection selectLockedCells="1" selectUnlockedCells="1"/>
  <mergeCells count="1">
    <mergeCell ref="A109:F109"/>
  </mergeCells>
  <printOptions/>
  <pageMargins left="0.7083333333333334" right="0.11805555555555555" top="0.3541666666666667" bottom="0.15763888888888888" header="0.5118055555555555" footer="0.5118055555555555"/>
  <pageSetup horizontalDpi="300" verticalDpi="300" orientation="portrait" paperSize="9" scale="79"/>
  <rowBreaks count="1" manualBreakCount="1">
    <brk id="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B13" sqref="B13"/>
    </sheetView>
  </sheetViews>
  <sheetFormatPr defaultColWidth="9.140625" defaultRowHeight="15"/>
  <cols>
    <col min="1" max="1" width="10.00390625" style="0" customWidth="1"/>
    <col min="2" max="2" width="27.421875" style="0" customWidth="1"/>
    <col min="3" max="3" width="10.28125" style="90" customWidth="1"/>
    <col min="4" max="4" width="9.00390625" style="90" customWidth="1"/>
    <col min="7" max="7" width="12.28125" style="0" customWidth="1"/>
  </cols>
  <sheetData>
    <row r="1" spans="1:7" ht="12.75">
      <c r="A1" s="91" t="s">
        <v>90</v>
      </c>
      <c r="B1" s="92"/>
      <c r="C1" s="93"/>
      <c r="D1" s="94" t="s">
        <v>91</v>
      </c>
      <c r="E1" s="95" t="s">
        <v>92</v>
      </c>
      <c r="F1" s="95" t="s">
        <v>93</v>
      </c>
      <c r="G1" s="96"/>
    </row>
    <row r="2" spans="1:7" ht="21.75" customHeight="1">
      <c r="A2" s="97"/>
      <c r="B2" s="98"/>
      <c r="C2" s="99" t="s">
        <v>94</v>
      </c>
      <c r="D2" s="99" t="s">
        <v>95</v>
      </c>
      <c r="E2" s="99" t="s">
        <v>96</v>
      </c>
      <c r="F2" s="99" t="s">
        <v>97</v>
      </c>
      <c r="G2" s="100" t="s">
        <v>98</v>
      </c>
    </row>
    <row r="3" spans="1:7" ht="12.75">
      <c r="A3" s="101">
        <v>2019</v>
      </c>
      <c r="B3" s="1" t="s">
        <v>99</v>
      </c>
      <c r="C3" s="102">
        <v>7500</v>
      </c>
      <c r="D3" s="102"/>
      <c r="E3" s="102"/>
      <c r="F3" s="102"/>
      <c r="G3" s="103">
        <f>C3</f>
        <v>7500</v>
      </c>
    </row>
    <row r="4" spans="1:7" ht="12.75">
      <c r="A4" s="104" t="s">
        <v>100</v>
      </c>
      <c r="B4" s="1" t="s">
        <v>101</v>
      </c>
      <c r="C4" s="102"/>
      <c r="D4" s="102"/>
      <c r="E4" s="102"/>
      <c r="F4" s="102"/>
      <c r="G4" s="103">
        <f>G3+D4+E4+F4</f>
        <v>7500</v>
      </c>
    </row>
    <row r="5" spans="1:7" ht="12.75">
      <c r="A5" s="105">
        <v>43515</v>
      </c>
      <c r="B5" s="1" t="s">
        <v>102</v>
      </c>
      <c r="C5" s="102"/>
      <c r="D5" s="102"/>
      <c r="E5" s="102">
        <v>-37</v>
      </c>
      <c r="F5" s="102"/>
      <c r="G5" s="103">
        <f>G4+D5+E5+F5</f>
        <v>7463</v>
      </c>
    </row>
    <row r="6" spans="1:7" ht="12.75">
      <c r="A6" s="106">
        <v>43526</v>
      </c>
      <c r="B6" s="1" t="s">
        <v>103</v>
      </c>
      <c r="C6" s="102"/>
      <c r="D6" s="102"/>
      <c r="E6" s="102">
        <v>-5</v>
      </c>
      <c r="F6" s="102"/>
      <c r="G6" s="103">
        <f>G5+D6+E6+F6</f>
        <v>7458</v>
      </c>
    </row>
    <row r="7" spans="1:7" ht="12.75">
      <c r="A7" s="106">
        <v>43613</v>
      </c>
      <c r="B7" s="1" t="s">
        <v>104</v>
      </c>
      <c r="C7" s="102"/>
      <c r="D7" s="102">
        <v>-33.5</v>
      </c>
      <c r="E7" s="102"/>
      <c r="F7" s="102"/>
      <c r="G7" s="103">
        <f>G6+D7+E7+F7</f>
        <v>7424.5</v>
      </c>
    </row>
    <row r="8" spans="1:7" ht="12.75">
      <c r="A8" s="106">
        <v>43635</v>
      </c>
      <c r="B8" s="1" t="s">
        <v>105</v>
      </c>
      <c r="C8" s="102"/>
      <c r="D8" s="102">
        <v>-63.35</v>
      </c>
      <c r="E8" s="102"/>
      <c r="F8" s="102"/>
      <c r="G8" s="103">
        <f>G7+D8+E8+F8</f>
        <v>7361.15</v>
      </c>
    </row>
    <row r="9" spans="1:7" ht="12.75">
      <c r="A9" s="106">
        <v>43655</v>
      </c>
      <c r="B9" s="1" t="s">
        <v>106</v>
      </c>
      <c r="C9" s="102"/>
      <c r="D9" s="102"/>
      <c r="E9" s="102">
        <v>-6</v>
      </c>
      <c r="F9" s="102"/>
      <c r="G9" s="103">
        <f>G8+D9+E9+F9</f>
        <v>7355.15</v>
      </c>
    </row>
    <row r="10" spans="1:7" ht="12.75">
      <c r="A10" s="106">
        <v>43663</v>
      </c>
      <c r="B10" s="1" t="s">
        <v>107</v>
      </c>
      <c r="C10" s="102"/>
      <c r="D10" s="102"/>
      <c r="E10" s="102">
        <v>-7.3</v>
      </c>
      <c r="F10" s="102"/>
      <c r="G10" s="103">
        <f>G9+D10+E10+F10</f>
        <v>7347.849999999999</v>
      </c>
    </row>
    <row r="11" spans="1:7" ht="12.75">
      <c r="A11" s="106">
        <v>43691</v>
      </c>
      <c r="B11" s="1" t="s">
        <v>108</v>
      </c>
      <c r="C11" s="102"/>
      <c r="D11" s="102"/>
      <c r="E11" s="102">
        <v>-10</v>
      </c>
      <c r="F11" s="102"/>
      <c r="G11" s="103">
        <f>G10+D11+E11+F11</f>
        <v>7337.849999999999</v>
      </c>
    </row>
    <row r="12" spans="1:7" ht="12.75">
      <c r="A12" s="106">
        <v>43712</v>
      </c>
      <c r="B12" s="1" t="s">
        <v>109</v>
      </c>
      <c r="C12" s="102"/>
      <c r="D12" s="102"/>
      <c r="E12" s="102">
        <v>-134.64</v>
      </c>
      <c r="F12" s="102"/>
      <c r="G12" s="103">
        <f>G11+D12+E12+F12</f>
        <v>7203.209999999999</v>
      </c>
    </row>
    <row r="13" spans="1:7" ht="12.75">
      <c r="A13" s="106">
        <v>43723</v>
      </c>
      <c r="B13" s="1" t="s">
        <v>110</v>
      </c>
      <c r="C13" s="102"/>
      <c r="D13" s="102">
        <v>-180</v>
      </c>
      <c r="E13" s="102"/>
      <c r="F13" s="102"/>
      <c r="G13" s="103">
        <f>G12+D13+E13+F13</f>
        <v>7023.209999999999</v>
      </c>
    </row>
    <row r="14" spans="1:7" ht="12.75">
      <c r="A14" s="106">
        <v>43755</v>
      </c>
      <c r="B14" s="1" t="s">
        <v>111</v>
      </c>
      <c r="C14" s="102"/>
      <c r="D14" s="102">
        <v>-66.97</v>
      </c>
      <c r="E14" s="102"/>
      <c r="F14" s="102"/>
      <c r="G14" s="103">
        <f>G13+D14+E14+F14</f>
        <v>6956.239999999999</v>
      </c>
    </row>
    <row r="15" spans="1:7" ht="12.75">
      <c r="A15" s="106">
        <v>43775</v>
      </c>
      <c r="B15" s="1" t="s">
        <v>112</v>
      </c>
      <c r="C15" s="102"/>
      <c r="D15" s="102"/>
      <c r="E15" s="102">
        <v>-631.66</v>
      </c>
      <c r="F15" s="102"/>
      <c r="G15" s="103">
        <f>G14+D15+E15+F15</f>
        <v>6324.579999999999</v>
      </c>
    </row>
    <row r="16" spans="1:7" ht="12.75">
      <c r="A16" s="101">
        <v>2020</v>
      </c>
      <c r="B16" s="1"/>
      <c r="C16" s="102"/>
      <c r="E16" s="90"/>
      <c r="F16" s="90"/>
      <c r="G16" s="103">
        <f>G15+D16+E16+F16</f>
        <v>6324.579999999999</v>
      </c>
    </row>
    <row r="17" spans="1:7" ht="12.75">
      <c r="A17" s="107" t="s">
        <v>113</v>
      </c>
      <c r="B17" s="1" t="s">
        <v>114</v>
      </c>
      <c r="C17" s="102"/>
      <c r="D17" s="102">
        <v>-23.52</v>
      </c>
      <c r="E17" s="90"/>
      <c r="F17" s="102">
        <v>-10.95</v>
      </c>
      <c r="G17" s="103">
        <f>G16+D17+E17+F17</f>
        <v>6290.109999999999</v>
      </c>
    </row>
    <row r="18" spans="1:7" ht="12.75">
      <c r="A18" s="107" t="s">
        <v>115</v>
      </c>
      <c r="B18" s="1" t="s">
        <v>116</v>
      </c>
      <c r="C18" s="102"/>
      <c r="D18" s="102"/>
      <c r="E18" s="102">
        <v>-59.2</v>
      </c>
      <c r="F18" s="102"/>
      <c r="G18" s="103">
        <f>G17+D18+E18+F18</f>
        <v>6230.909999999999</v>
      </c>
    </row>
    <row r="19" spans="1:7" ht="12.75">
      <c r="A19" s="107"/>
      <c r="B19" s="1"/>
      <c r="C19" s="102"/>
      <c r="D19" s="102"/>
      <c r="E19" s="102"/>
      <c r="F19" s="102"/>
      <c r="G19" s="103">
        <f>G18+D19+E19+F19</f>
        <v>6230.909999999999</v>
      </c>
    </row>
    <row r="20" spans="1:7" ht="12.75">
      <c r="A20" s="107"/>
      <c r="B20" s="1"/>
      <c r="C20" s="102"/>
      <c r="D20" s="102"/>
      <c r="E20" s="102"/>
      <c r="F20" s="102"/>
      <c r="G20" s="103">
        <f>G19+D20+E20+F20</f>
        <v>6230.909999999999</v>
      </c>
    </row>
    <row r="21" spans="1:7" ht="12.75">
      <c r="A21" s="107"/>
      <c r="B21" s="1"/>
      <c r="C21" s="102"/>
      <c r="D21" s="102"/>
      <c r="E21" s="102"/>
      <c r="F21" s="102"/>
      <c r="G21" s="103">
        <f>G20+D21+E21+F21</f>
        <v>6230.909999999999</v>
      </c>
    </row>
    <row r="22" spans="1:7" ht="12.75">
      <c r="A22" s="107"/>
      <c r="B22" s="1"/>
      <c r="C22" s="102"/>
      <c r="D22" s="102"/>
      <c r="E22" s="102"/>
      <c r="F22" s="102"/>
      <c r="G22" s="103">
        <f>G21+D22+E22+F22</f>
        <v>6230.909999999999</v>
      </c>
    </row>
    <row r="23" spans="1:7" ht="12.75">
      <c r="A23" s="107"/>
      <c r="B23" s="1"/>
      <c r="C23" s="102"/>
      <c r="D23" s="102"/>
      <c r="E23" s="102"/>
      <c r="F23" s="102"/>
      <c r="G23" s="103">
        <f>G22+D23+E23+F23</f>
        <v>6230.909999999999</v>
      </c>
    </row>
    <row r="24" spans="1:7" ht="12.75">
      <c r="A24" s="107"/>
      <c r="B24" s="1"/>
      <c r="C24" s="102"/>
      <c r="D24" s="102"/>
      <c r="E24" s="102"/>
      <c r="F24" s="102"/>
      <c r="G24" s="103">
        <f>G23+D24+E24+F24</f>
        <v>6230.909999999999</v>
      </c>
    </row>
    <row r="25" spans="1:7" ht="12.75">
      <c r="A25" s="107"/>
      <c r="B25" s="1"/>
      <c r="C25" s="102"/>
      <c r="D25" s="102"/>
      <c r="E25" s="102"/>
      <c r="F25" s="102"/>
      <c r="G25" s="103">
        <f>G24+D25+E25+F25</f>
        <v>6230.909999999999</v>
      </c>
    </row>
    <row r="26" spans="1:7" ht="12.75">
      <c r="A26" s="107"/>
      <c r="B26" s="1"/>
      <c r="C26" s="102"/>
      <c r="D26" s="102"/>
      <c r="E26" s="102"/>
      <c r="F26" s="102"/>
      <c r="G26" s="103">
        <f>G25+D26+E26+F26</f>
        <v>6230.909999999999</v>
      </c>
    </row>
    <row r="27" spans="1:7" ht="12.75">
      <c r="A27" s="107"/>
      <c r="B27" s="1"/>
      <c r="C27" s="102"/>
      <c r="D27" s="102"/>
      <c r="E27" s="102"/>
      <c r="F27" s="102"/>
      <c r="G27" s="103">
        <f>G26+D27+E27+F27</f>
        <v>6230.909999999999</v>
      </c>
    </row>
    <row r="28" spans="1:7" ht="12.75">
      <c r="A28" s="107"/>
      <c r="B28" s="1"/>
      <c r="C28" s="102"/>
      <c r="D28" s="102"/>
      <c r="E28" s="102"/>
      <c r="F28" s="102"/>
      <c r="G28" s="103">
        <f>G27+D28+E28+F28</f>
        <v>6230.909999999999</v>
      </c>
    </row>
    <row r="29" spans="1:7" ht="12.75">
      <c r="A29" s="107"/>
      <c r="B29" s="1"/>
      <c r="C29" s="102"/>
      <c r="D29" s="102"/>
      <c r="E29" s="102"/>
      <c r="F29" s="102"/>
      <c r="G29" s="103">
        <f>G28+D29+E29+F29</f>
        <v>6230.909999999999</v>
      </c>
    </row>
    <row r="30" spans="1:7" ht="12.75">
      <c r="A30" s="107"/>
      <c r="B30" s="1"/>
      <c r="C30" s="102"/>
      <c r="D30" s="102"/>
      <c r="E30" s="102"/>
      <c r="F30" s="102"/>
      <c r="G30" s="103">
        <f>G29+D30+E30+F30</f>
        <v>6230.909999999999</v>
      </c>
    </row>
    <row r="31" spans="1:7" ht="12.75">
      <c r="A31" s="107"/>
      <c r="B31" s="1"/>
      <c r="C31" s="102"/>
      <c r="D31" s="102"/>
      <c r="E31" s="102"/>
      <c r="F31" s="102"/>
      <c r="G31" s="103">
        <f>G30+D31+E31+F31</f>
        <v>6230.909999999999</v>
      </c>
    </row>
    <row r="32" spans="1:7" ht="12.75">
      <c r="A32" s="107"/>
      <c r="B32" s="1"/>
      <c r="C32" s="102"/>
      <c r="D32" s="102"/>
      <c r="E32" s="102"/>
      <c r="F32" s="102"/>
      <c r="G32" s="103">
        <f>G31+D32+E32+F32</f>
        <v>6230.909999999999</v>
      </c>
    </row>
    <row r="33" spans="1:7" ht="12.75">
      <c r="A33" s="107"/>
      <c r="B33" s="1"/>
      <c r="C33" s="102"/>
      <c r="D33" s="102"/>
      <c r="E33" s="102"/>
      <c r="F33" s="102"/>
      <c r="G33" s="103">
        <f>G32+D33+E33+F33</f>
        <v>6230.909999999999</v>
      </c>
    </row>
    <row r="34" spans="1:7" ht="12.75">
      <c r="A34" s="107"/>
      <c r="B34" s="1"/>
      <c r="C34" s="102"/>
      <c r="D34" s="102"/>
      <c r="E34" s="102"/>
      <c r="F34" s="102"/>
      <c r="G34" s="103">
        <f>G33+D34+E34+F34</f>
        <v>6230.909999999999</v>
      </c>
    </row>
    <row r="35" spans="1:7" ht="12.75">
      <c r="A35" s="107"/>
      <c r="B35" s="1"/>
      <c r="C35" s="102"/>
      <c r="D35" s="102"/>
      <c r="E35" s="102"/>
      <c r="F35" s="102"/>
      <c r="G35" s="103">
        <f>G34+D35+E35+F35</f>
        <v>6230.909999999999</v>
      </c>
    </row>
    <row r="36" spans="1:7" ht="12.75">
      <c r="A36" s="107"/>
      <c r="B36" s="108"/>
      <c r="C36" s="109"/>
      <c r="D36" s="109"/>
      <c r="E36" s="109"/>
      <c r="F36" s="109"/>
      <c r="G36" s="103">
        <f>G35+D36+E36+F36</f>
        <v>6230.909999999999</v>
      </c>
    </row>
    <row r="37" spans="1:7" s="114" customFormat="1" ht="12.75">
      <c r="A37" s="110" t="s">
        <v>117</v>
      </c>
      <c r="B37" s="111"/>
      <c r="C37" s="112">
        <f>SUM(C3:C36)</f>
        <v>7500</v>
      </c>
      <c r="D37" s="112">
        <f>SUM(D3:D36)</f>
        <v>-367.34</v>
      </c>
      <c r="E37" s="112">
        <f>SUM(E3:E36)</f>
        <v>-890.8</v>
      </c>
      <c r="F37" s="112">
        <f>SUM(F3:F36)</f>
        <v>-10.95</v>
      </c>
      <c r="G37" s="113">
        <f>C37+D37+E37+F37</f>
        <v>6230.91</v>
      </c>
    </row>
    <row r="38" spans="1:7" ht="12.75">
      <c r="A38" s="115"/>
      <c r="B38" s="116"/>
      <c r="C38" s="117"/>
      <c r="D38" s="117"/>
      <c r="E38" s="117"/>
      <c r="F38" s="117"/>
      <c r="G38" s="11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1"/>
  <sheetViews>
    <sheetView workbookViewId="0" topLeftCell="A1">
      <selection activeCell="J27" sqref="J27"/>
    </sheetView>
  </sheetViews>
  <sheetFormatPr defaultColWidth="9.140625" defaultRowHeight="15"/>
  <cols>
    <col min="1" max="1" width="9.140625" style="1" customWidth="1"/>
    <col min="2" max="2" width="29.57421875" style="1" customWidth="1"/>
    <col min="3" max="3" width="11.57421875" style="1" customWidth="1"/>
    <col min="4" max="4" width="10.421875" style="1" customWidth="1"/>
    <col min="5" max="5" width="11.28125" style="1" customWidth="1"/>
    <col min="6" max="6" width="10.7109375" style="1" customWidth="1"/>
    <col min="7" max="16384" width="9.140625" style="1" customWidth="1"/>
  </cols>
  <sheetData>
    <row r="1" spans="1:6" ht="12.75">
      <c r="A1" s="4" t="s">
        <v>0</v>
      </c>
      <c r="B1" s="4"/>
      <c r="C1" s="4"/>
      <c r="D1" s="4" t="s">
        <v>1</v>
      </c>
      <c r="E1" s="4"/>
      <c r="F1" s="119">
        <v>2020</v>
      </c>
    </row>
    <row r="3" spans="1:6" ht="12.75">
      <c r="A3" s="120" t="s">
        <v>2</v>
      </c>
      <c r="B3" s="121"/>
      <c r="C3" s="122" t="s">
        <v>3</v>
      </c>
      <c r="D3" s="123" t="s">
        <v>4</v>
      </c>
      <c r="E3" s="122" t="s">
        <v>3</v>
      </c>
      <c r="F3" s="123" t="s">
        <v>4</v>
      </c>
    </row>
    <row r="4" spans="1:6" ht="12.75">
      <c r="A4" s="124"/>
      <c r="B4" s="11"/>
      <c r="C4" s="12">
        <v>2020</v>
      </c>
      <c r="D4" s="13" t="s">
        <v>118</v>
      </c>
      <c r="E4" s="12">
        <v>2019</v>
      </c>
      <c r="F4" s="13">
        <v>2018</v>
      </c>
    </row>
    <row r="5" spans="1:6" ht="12.75">
      <c r="A5" s="14" t="s">
        <v>6</v>
      </c>
      <c r="B5" s="15" t="s">
        <v>7</v>
      </c>
      <c r="C5" s="49"/>
      <c r="D5" s="125"/>
      <c r="E5" s="49"/>
      <c r="F5" s="49"/>
    </row>
    <row r="6" spans="1:6" ht="12.75">
      <c r="A6" s="18">
        <v>3001</v>
      </c>
      <c r="B6" s="19" t="s">
        <v>119</v>
      </c>
      <c r="C6" s="20">
        <v>0</v>
      </c>
      <c r="D6" s="126">
        <v>2810</v>
      </c>
      <c r="E6" s="20">
        <v>4000</v>
      </c>
      <c r="F6" s="20">
        <v>5748</v>
      </c>
    </row>
    <row r="7" spans="1:6" ht="12.75">
      <c r="A7" s="18">
        <v>3002</v>
      </c>
      <c r="B7" s="19" t="s">
        <v>120</v>
      </c>
      <c r="C7" s="20">
        <v>500</v>
      </c>
      <c r="D7" s="126">
        <v>0</v>
      </c>
      <c r="E7" s="20">
        <v>1000</v>
      </c>
      <c r="F7" s="20">
        <v>2534</v>
      </c>
    </row>
    <row r="8" spans="1:6" ht="12.75">
      <c r="A8" s="18">
        <v>3003</v>
      </c>
      <c r="B8" s="19" t="s">
        <v>121</v>
      </c>
      <c r="C8" s="20">
        <v>1800</v>
      </c>
      <c r="D8" s="126">
        <v>1678</v>
      </c>
      <c r="E8" s="20">
        <v>2000</v>
      </c>
      <c r="F8" s="20">
        <v>1760</v>
      </c>
    </row>
    <row r="9" spans="1:6" ht="12.75">
      <c r="A9" s="18">
        <v>3004</v>
      </c>
      <c r="B9" s="19" t="s">
        <v>92</v>
      </c>
      <c r="C9" s="20">
        <v>0</v>
      </c>
      <c r="D9" s="126"/>
      <c r="E9" s="20"/>
      <c r="F9" s="20">
        <v>0</v>
      </c>
    </row>
    <row r="10" spans="1:6" ht="12.75">
      <c r="A10" s="18">
        <v>3005</v>
      </c>
      <c r="B10" s="19" t="s">
        <v>122</v>
      </c>
      <c r="C10" s="20">
        <v>0</v>
      </c>
      <c r="D10" s="126"/>
      <c r="E10" s="20"/>
      <c r="F10" s="20">
        <v>458</v>
      </c>
    </row>
    <row r="11" spans="1:6" ht="12.75">
      <c r="A11" s="18">
        <v>3006</v>
      </c>
      <c r="B11" s="19" t="s">
        <v>123</v>
      </c>
      <c r="C11" s="20">
        <v>0</v>
      </c>
      <c r="D11" s="126">
        <v>0</v>
      </c>
      <c r="E11" s="20">
        <v>0</v>
      </c>
      <c r="F11" s="20">
        <v>0</v>
      </c>
    </row>
    <row r="12" spans="1:6" ht="12.75">
      <c r="A12" s="18">
        <v>3007</v>
      </c>
      <c r="B12" s="19" t="s">
        <v>124</v>
      </c>
      <c r="C12" s="20">
        <v>0</v>
      </c>
      <c r="D12" s="126">
        <v>0</v>
      </c>
      <c r="E12" s="20">
        <v>100</v>
      </c>
      <c r="F12" s="20">
        <v>0</v>
      </c>
    </row>
    <row r="13" spans="1:6" ht="12.75">
      <c r="A13" s="18">
        <v>3012</v>
      </c>
      <c r="B13" s="19" t="s">
        <v>125</v>
      </c>
      <c r="C13" s="23">
        <v>0</v>
      </c>
      <c r="D13" s="127">
        <v>2233.25</v>
      </c>
      <c r="E13" s="23"/>
      <c r="F13" s="23">
        <v>1200</v>
      </c>
    </row>
    <row r="14" spans="1:6" ht="12.75">
      <c r="A14" s="128">
        <v>3014</v>
      </c>
      <c r="B14" s="129" t="s">
        <v>126</v>
      </c>
      <c r="C14" s="130"/>
      <c r="D14" s="130"/>
      <c r="E14" s="130"/>
      <c r="F14" s="130">
        <v>3186</v>
      </c>
    </row>
    <row r="15" spans="1:6" ht="12.75">
      <c r="A15" s="128">
        <v>3015</v>
      </c>
      <c r="B15" s="128" t="s">
        <v>127</v>
      </c>
      <c r="C15" s="131"/>
      <c r="D15" s="130">
        <v>7500</v>
      </c>
      <c r="E15" s="130"/>
      <c r="F15" s="130">
        <v>0</v>
      </c>
    </row>
    <row r="16" spans="1:6" ht="12.75">
      <c r="A16" s="24"/>
      <c r="B16" s="55" t="s">
        <v>18</v>
      </c>
      <c r="C16" s="20">
        <f>SUM(C6:C13)</f>
        <v>2300</v>
      </c>
      <c r="D16" s="132">
        <f>SUM(D6:D15)</f>
        <v>14221.25</v>
      </c>
      <c r="E16" s="20">
        <f>SUM(E6:E13)</f>
        <v>7100</v>
      </c>
      <c r="F16" s="45">
        <f>SUM(F6:F15)</f>
        <v>14886</v>
      </c>
    </row>
    <row r="17" spans="1:6" ht="12.75">
      <c r="A17" s="14" t="s">
        <v>6</v>
      </c>
      <c r="B17" s="15" t="s">
        <v>19</v>
      </c>
      <c r="C17" s="20"/>
      <c r="D17" s="126"/>
      <c r="E17" s="20"/>
      <c r="F17" s="20"/>
    </row>
    <row r="18" spans="1:6" ht="12.75">
      <c r="A18" s="30">
        <v>3208</v>
      </c>
      <c r="B18" s="19" t="s">
        <v>128</v>
      </c>
      <c r="C18" s="20">
        <v>0</v>
      </c>
      <c r="D18" s="126"/>
      <c r="E18" s="20"/>
      <c r="F18" s="20">
        <v>1160</v>
      </c>
    </row>
    <row r="19" spans="1:6" ht="12.75">
      <c r="A19" s="18">
        <v>3209</v>
      </c>
      <c r="B19" s="19" t="s">
        <v>119</v>
      </c>
      <c r="C19" s="20">
        <v>0</v>
      </c>
      <c r="D19" s="126">
        <v>2000</v>
      </c>
      <c r="E19" s="20">
        <v>4000</v>
      </c>
      <c r="F19" s="20">
        <v>6144</v>
      </c>
    </row>
    <row r="20" spans="1:6" ht="12.75">
      <c r="A20" s="18">
        <v>3210</v>
      </c>
      <c r="B20" s="19" t="s">
        <v>120</v>
      </c>
      <c r="C20" s="20">
        <v>1000</v>
      </c>
      <c r="D20" s="126">
        <v>235.8</v>
      </c>
      <c r="E20" s="20">
        <v>1500</v>
      </c>
      <c r="F20" s="20">
        <v>2445</v>
      </c>
    </row>
    <row r="21" spans="1:6" ht="12.75">
      <c r="A21" s="18">
        <v>3211</v>
      </c>
      <c r="B21" s="19" t="s">
        <v>124</v>
      </c>
      <c r="C21" s="20">
        <v>200</v>
      </c>
      <c r="D21" s="126">
        <v>0</v>
      </c>
      <c r="E21" s="20">
        <v>700</v>
      </c>
      <c r="F21" s="20">
        <v>0</v>
      </c>
    </row>
    <row r="22" spans="1:6" ht="12.75">
      <c r="A22" s="18">
        <v>3212</v>
      </c>
      <c r="B22" s="19" t="s">
        <v>122</v>
      </c>
      <c r="C22" s="20">
        <v>0</v>
      </c>
      <c r="D22" s="126">
        <v>0</v>
      </c>
      <c r="E22" s="20">
        <v>400</v>
      </c>
      <c r="F22" s="20">
        <v>650</v>
      </c>
    </row>
    <row r="23" spans="1:6" ht="12.75">
      <c r="A23" s="18">
        <v>3213</v>
      </c>
      <c r="B23" s="19" t="s">
        <v>129</v>
      </c>
      <c r="C23" s="20">
        <v>0</v>
      </c>
      <c r="D23" s="126">
        <v>0</v>
      </c>
      <c r="E23" s="20">
        <v>50</v>
      </c>
      <c r="F23" s="20">
        <v>0</v>
      </c>
    </row>
    <row r="24" spans="1:6" ht="12.75">
      <c r="A24" s="18">
        <v>3214</v>
      </c>
      <c r="B24" s="19" t="s">
        <v>130</v>
      </c>
      <c r="C24" s="20">
        <v>200</v>
      </c>
      <c r="D24" s="126">
        <v>72</v>
      </c>
      <c r="E24" s="20">
        <v>200</v>
      </c>
      <c r="F24" s="20">
        <v>31</v>
      </c>
    </row>
    <row r="25" spans="1:6" ht="12.75">
      <c r="A25" s="18">
        <v>3215</v>
      </c>
      <c r="B25" s="19" t="s">
        <v>121</v>
      </c>
      <c r="C25" s="20">
        <v>1800</v>
      </c>
      <c r="D25" s="126">
        <v>1550</v>
      </c>
      <c r="E25" s="20">
        <v>2200</v>
      </c>
      <c r="F25" s="20">
        <v>1983</v>
      </c>
    </row>
    <row r="26" spans="1:6" ht="12.75">
      <c r="A26" s="18">
        <v>3219</v>
      </c>
      <c r="B26" s="19" t="s">
        <v>131</v>
      </c>
      <c r="C26" s="20">
        <v>0</v>
      </c>
      <c r="D26" s="126"/>
      <c r="E26" s="20"/>
      <c r="F26" s="20">
        <v>3378</v>
      </c>
    </row>
    <row r="27" spans="1:6" ht="12.75">
      <c r="A27" s="18">
        <v>3221</v>
      </c>
      <c r="B27" s="19" t="s">
        <v>132</v>
      </c>
      <c r="C27" s="20">
        <v>2800</v>
      </c>
      <c r="D27" s="126">
        <v>1723.25</v>
      </c>
      <c r="E27" s="20">
        <v>2800</v>
      </c>
      <c r="F27" s="20">
        <v>3706</v>
      </c>
    </row>
    <row r="28" spans="1:6" ht="12.75">
      <c r="A28" s="18">
        <v>3222</v>
      </c>
      <c r="B28" s="19" t="s">
        <v>133</v>
      </c>
      <c r="C28" s="20">
        <v>0</v>
      </c>
      <c r="D28" s="126">
        <v>0</v>
      </c>
      <c r="E28" s="20">
        <v>0</v>
      </c>
      <c r="F28" s="20">
        <v>4</v>
      </c>
    </row>
    <row r="29" spans="1:6" ht="18" customHeight="1">
      <c r="A29" s="24"/>
      <c r="B29" s="55" t="s">
        <v>30</v>
      </c>
      <c r="C29" s="56">
        <f>SUM(C19:C28)</f>
        <v>6000</v>
      </c>
      <c r="D29" s="132">
        <f>SUM(D19:D28)</f>
        <v>5581.05</v>
      </c>
      <c r="E29" s="56">
        <f>SUM(E19:E28)</f>
        <v>11850</v>
      </c>
      <c r="F29" s="45">
        <f>SUM(F18:F28)</f>
        <v>19501</v>
      </c>
    </row>
    <row r="30" spans="1:6" ht="0.75" customHeight="1">
      <c r="A30" s="133"/>
      <c r="B30" s="19"/>
      <c r="C30" s="20"/>
      <c r="D30" s="126"/>
      <c r="E30" s="20"/>
      <c r="F30" s="20"/>
    </row>
    <row r="31" spans="1:6" ht="12" customHeight="1">
      <c r="A31" s="134"/>
      <c r="B31" s="7" t="s">
        <v>134</v>
      </c>
      <c r="C31" s="78">
        <f>C16-C29</f>
        <v>-3700</v>
      </c>
      <c r="D31" s="78">
        <f>D16-D29</f>
        <v>8640.2</v>
      </c>
      <c r="E31" s="78">
        <f>E16-E29</f>
        <v>-4750</v>
      </c>
      <c r="F31" s="78">
        <f>F16-F29</f>
        <v>-4615</v>
      </c>
    </row>
    <row r="32" spans="1:6" ht="3" customHeight="1">
      <c r="A32" s="135"/>
      <c r="B32" s="11"/>
      <c r="C32" s="136"/>
      <c r="D32" s="136"/>
      <c r="E32" s="136"/>
      <c r="F32" s="136"/>
    </row>
    <row r="33" spans="1:6" ht="12.75">
      <c r="A33" s="137" t="s">
        <v>32</v>
      </c>
      <c r="B33" s="138" t="s">
        <v>7</v>
      </c>
      <c r="C33" s="139"/>
      <c r="D33" s="140"/>
      <c r="E33" s="139"/>
      <c r="F33" s="139"/>
    </row>
    <row r="34" spans="1:6" ht="12.75">
      <c r="A34" s="18">
        <v>3006</v>
      </c>
      <c r="B34" s="42" t="s">
        <v>135</v>
      </c>
      <c r="C34" s="20">
        <v>1500</v>
      </c>
      <c r="D34" s="126">
        <v>620</v>
      </c>
      <c r="E34" s="20">
        <v>0</v>
      </c>
      <c r="F34" s="20">
        <v>700</v>
      </c>
    </row>
    <row r="35" spans="1:6" ht="12.75">
      <c r="A35" s="18">
        <v>3004</v>
      </c>
      <c r="B35" s="42" t="s">
        <v>136</v>
      </c>
      <c r="C35" s="20">
        <v>2000</v>
      </c>
      <c r="D35" s="126">
        <v>0</v>
      </c>
      <c r="E35" s="20">
        <v>0</v>
      </c>
      <c r="F35" s="20">
        <v>45</v>
      </c>
    </row>
    <row r="36" spans="1:6" ht="12.75">
      <c r="A36" s="18">
        <v>3010</v>
      </c>
      <c r="B36" s="42" t="s">
        <v>137</v>
      </c>
      <c r="C36" s="20">
        <v>0</v>
      </c>
      <c r="D36" s="126">
        <v>0</v>
      </c>
      <c r="E36" s="20">
        <v>200</v>
      </c>
      <c r="F36" s="20">
        <v>0</v>
      </c>
    </row>
    <row r="37" spans="1:6" ht="12.75">
      <c r="A37" s="141"/>
      <c r="B37" s="55" t="s">
        <v>18</v>
      </c>
      <c r="C37" s="45">
        <f>SUM(C34:C36)</f>
        <v>3500</v>
      </c>
      <c r="D37" s="132">
        <f>SUM(D34:D36)</f>
        <v>620</v>
      </c>
      <c r="E37" s="45">
        <f>SUM(E34:E36)</f>
        <v>200</v>
      </c>
      <c r="F37" s="45">
        <f>SUM(F34:F36)</f>
        <v>745</v>
      </c>
    </row>
    <row r="38" spans="1:6" ht="12.75">
      <c r="A38" s="14" t="s">
        <v>32</v>
      </c>
      <c r="B38" s="138" t="s">
        <v>19</v>
      </c>
      <c r="C38" s="20"/>
      <c r="D38" s="126"/>
      <c r="E38" s="20"/>
      <c r="F38" s="20"/>
    </row>
    <row r="39" spans="1:6" ht="12.75">
      <c r="A39" s="142">
        <v>3010</v>
      </c>
      <c r="B39" s="42" t="s">
        <v>137</v>
      </c>
      <c r="C39" s="20">
        <v>0</v>
      </c>
      <c r="D39" s="126"/>
      <c r="E39" s="20">
        <v>150</v>
      </c>
      <c r="F39" s="20">
        <v>0</v>
      </c>
    </row>
    <row r="40" spans="1:6" ht="12.75">
      <c r="A40" s="18">
        <v>3220</v>
      </c>
      <c r="B40" s="42" t="s">
        <v>138</v>
      </c>
      <c r="C40" s="20">
        <v>1500</v>
      </c>
      <c r="D40" s="126">
        <v>596.85</v>
      </c>
      <c r="E40" s="20">
        <v>150</v>
      </c>
      <c r="F40" s="20">
        <v>699</v>
      </c>
    </row>
    <row r="41" spans="1:6" ht="12.75">
      <c r="A41" s="18">
        <v>3217</v>
      </c>
      <c r="B41" s="42" t="s">
        <v>139</v>
      </c>
      <c r="C41" s="20">
        <v>1500</v>
      </c>
      <c r="D41" s="126">
        <v>0</v>
      </c>
      <c r="E41" s="20">
        <v>150</v>
      </c>
      <c r="F41" s="20">
        <v>0</v>
      </c>
    </row>
    <row r="42" spans="1:6" ht="12.75">
      <c r="A42" s="18"/>
      <c r="B42" s="42" t="s">
        <v>92</v>
      </c>
      <c r="C42" s="20">
        <v>500</v>
      </c>
      <c r="D42" s="126">
        <v>59.3</v>
      </c>
      <c r="E42" s="20">
        <v>150</v>
      </c>
      <c r="F42" s="20">
        <v>68</v>
      </c>
    </row>
    <row r="43" spans="1:6" ht="12.75">
      <c r="A43" s="24"/>
      <c r="B43" s="44" t="s">
        <v>30</v>
      </c>
      <c r="C43" s="45">
        <f>SUM(C39:C42)</f>
        <v>3500</v>
      </c>
      <c r="D43" s="132">
        <f>SUM(D40:D42)</f>
        <v>656.15</v>
      </c>
      <c r="E43" s="45">
        <f>SUM(E39:E42)</f>
        <v>600</v>
      </c>
      <c r="F43" s="45">
        <f>SUM(F40:F42)</f>
        <v>767</v>
      </c>
    </row>
    <row r="44" spans="1:6" ht="12.75">
      <c r="A44" s="85"/>
      <c r="B44" s="86" t="s">
        <v>134</v>
      </c>
      <c r="C44" s="78">
        <f>C37-C43</f>
        <v>0</v>
      </c>
      <c r="D44" s="78">
        <f>D37-D43</f>
        <v>-36.14999999999998</v>
      </c>
      <c r="E44" s="78">
        <f>E37-E43</f>
        <v>-400</v>
      </c>
      <c r="F44" s="78">
        <f>F37-F43</f>
        <v>-22</v>
      </c>
    </row>
    <row r="45" spans="1:6" ht="12.75">
      <c r="A45" s="14" t="s">
        <v>40</v>
      </c>
      <c r="B45" s="48" t="s">
        <v>19</v>
      </c>
      <c r="C45" s="49"/>
      <c r="D45" s="125"/>
      <c r="E45" s="49"/>
      <c r="F45" s="49"/>
    </row>
    <row r="46" spans="1:6" ht="12.75">
      <c r="A46" s="143"/>
      <c r="B46" s="52"/>
      <c r="C46" s="20">
        <v>0</v>
      </c>
      <c r="D46" s="126">
        <v>23</v>
      </c>
      <c r="E46" s="20">
        <v>0</v>
      </c>
      <c r="F46" s="20">
        <v>24</v>
      </c>
    </row>
    <row r="47" spans="1:6" ht="12.75">
      <c r="A47" s="18">
        <v>4002</v>
      </c>
      <c r="B47" s="52" t="s">
        <v>45</v>
      </c>
      <c r="C47" s="20">
        <v>200</v>
      </c>
      <c r="D47" s="126">
        <v>0</v>
      </c>
      <c r="E47" s="20">
        <v>300</v>
      </c>
      <c r="F47" s="20">
        <v>439</v>
      </c>
    </row>
    <row r="48" spans="1:6" ht="12.75">
      <c r="A48" s="18">
        <v>4300</v>
      </c>
      <c r="B48" s="52" t="s">
        <v>46</v>
      </c>
      <c r="C48" s="20">
        <v>300</v>
      </c>
      <c r="D48" s="126">
        <v>209.91</v>
      </c>
      <c r="E48" s="20">
        <v>150</v>
      </c>
      <c r="F48" s="20">
        <v>53</v>
      </c>
    </row>
    <row r="49" spans="1:6" ht="12.75">
      <c r="A49" s="18">
        <v>4200</v>
      </c>
      <c r="B49" s="52" t="s">
        <v>50</v>
      </c>
      <c r="C49" s="20">
        <v>200</v>
      </c>
      <c r="D49" s="126">
        <v>0</v>
      </c>
      <c r="E49" s="20">
        <v>100</v>
      </c>
      <c r="F49" s="20">
        <v>92</v>
      </c>
    </row>
    <row r="50" spans="1:6" ht="12.75">
      <c r="A50" s="18">
        <v>4202</v>
      </c>
      <c r="B50" s="52" t="s">
        <v>140</v>
      </c>
      <c r="C50" s="20">
        <v>6000</v>
      </c>
      <c r="D50" s="126">
        <v>410</v>
      </c>
      <c r="E50" s="20">
        <v>1000</v>
      </c>
      <c r="F50" s="20">
        <v>4294</v>
      </c>
    </row>
    <row r="51" spans="1:6" ht="12.75">
      <c r="A51" s="18">
        <v>4203</v>
      </c>
      <c r="B51" s="52" t="s">
        <v>141</v>
      </c>
      <c r="C51" s="20">
        <v>-6000</v>
      </c>
      <c r="D51" s="126"/>
      <c r="E51" s="20"/>
      <c r="F51" s="20">
        <v>-2390</v>
      </c>
    </row>
    <row r="52" spans="1:6" ht="12.75">
      <c r="A52" s="18">
        <v>4403</v>
      </c>
      <c r="B52" s="52" t="s">
        <v>142</v>
      </c>
      <c r="C52" s="20">
        <v>200</v>
      </c>
      <c r="D52" s="126">
        <v>55</v>
      </c>
      <c r="E52" s="20">
        <v>200</v>
      </c>
      <c r="F52" s="20">
        <v>173</v>
      </c>
    </row>
    <row r="53" spans="1:6" ht="12.75">
      <c r="A53" s="18">
        <v>3216</v>
      </c>
      <c r="B53" s="52" t="s">
        <v>143</v>
      </c>
      <c r="C53" s="20">
        <v>0</v>
      </c>
      <c r="D53" s="126">
        <v>393.4</v>
      </c>
      <c r="E53" s="20">
        <v>700</v>
      </c>
      <c r="F53" s="20">
        <v>639</v>
      </c>
    </row>
    <row r="54" spans="1:6" ht="12.75">
      <c r="A54" s="18">
        <v>4409</v>
      </c>
      <c r="B54" s="52" t="s">
        <v>61</v>
      </c>
      <c r="C54" s="20">
        <v>300</v>
      </c>
      <c r="D54" s="126">
        <v>181.4</v>
      </c>
      <c r="E54" s="20">
        <v>500</v>
      </c>
      <c r="F54" s="20">
        <v>309</v>
      </c>
    </row>
    <row r="55" spans="1:6" ht="12.75">
      <c r="A55" s="18">
        <v>4102</v>
      </c>
      <c r="B55" s="52" t="s">
        <v>144</v>
      </c>
      <c r="C55" s="20">
        <v>50</v>
      </c>
      <c r="D55" s="126">
        <v>0</v>
      </c>
      <c r="E55" s="20">
        <v>50</v>
      </c>
      <c r="F55" s="20">
        <v>69</v>
      </c>
    </row>
    <row r="56" spans="1:6" ht="12.75">
      <c r="A56" s="18">
        <v>4103</v>
      </c>
      <c r="B56" s="52" t="s">
        <v>55</v>
      </c>
      <c r="C56" s="20">
        <v>200</v>
      </c>
      <c r="D56" s="126">
        <v>98.94</v>
      </c>
      <c r="E56" s="20">
        <v>200</v>
      </c>
      <c r="F56" s="20">
        <v>213</v>
      </c>
    </row>
    <row r="57" spans="1:6" ht="12.75">
      <c r="A57" s="18">
        <v>4104</v>
      </c>
      <c r="B57" s="52" t="s">
        <v>57</v>
      </c>
      <c r="C57" s="20">
        <v>100</v>
      </c>
      <c r="D57" s="126">
        <v>28.53</v>
      </c>
      <c r="E57" s="20">
        <v>100</v>
      </c>
      <c r="F57" s="20">
        <v>66</v>
      </c>
    </row>
    <row r="58" spans="1:6" ht="12.75">
      <c r="A58" s="18">
        <v>4106</v>
      </c>
      <c r="B58" s="52" t="s">
        <v>145</v>
      </c>
      <c r="C58" s="20">
        <v>300</v>
      </c>
      <c r="D58" s="126">
        <v>24.04</v>
      </c>
      <c r="E58" s="20">
        <v>300</v>
      </c>
      <c r="F58" s="20">
        <v>148</v>
      </c>
    </row>
    <row r="59" spans="1:6" ht="12.75">
      <c r="A59" s="18">
        <v>4107</v>
      </c>
      <c r="B59" s="52" t="s">
        <v>47</v>
      </c>
      <c r="C59" s="20">
        <v>0</v>
      </c>
      <c r="D59" s="126">
        <v>32.6</v>
      </c>
      <c r="E59" s="20">
        <v>0</v>
      </c>
      <c r="F59" s="20">
        <v>80</v>
      </c>
    </row>
    <row r="60" spans="1:6" ht="12.75">
      <c r="A60" s="18">
        <v>4108</v>
      </c>
      <c r="B60" s="52" t="s">
        <v>146</v>
      </c>
      <c r="C60" s="20">
        <v>300</v>
      </c>
      <c r="D60" s="126">
        <v>547.3</v>
      </c>
      <c r="E60" s="20">
        <v>250</v>
      </c>
      <c r="F60" s="20">
        <v>359</v>
      </c>
    </row>
    <row r="61" spans="1:6" ht="12.75">
      <c r="A61" s="18">
        <v>4109</v>
      </c>
      <c r="B61" s="52" t="s">
        <v>147</v>
      </c>
      <c r="C61" s="20">
        <v>0</v>
      </c>
      <c r="D61" s="126">
        <v>0</v>
      </c>
      <c r="E61" s="20">
        <v>0</v>
      </c>
      <c r="F61" s="20">
        <v>0</v>
      </c>
    </row>
    <row r="62" spans="1:6" ht="12.75">
      <c r="A62" s="18">
        <v>4110</v>
      </c>
      <c r="B62" s="52" t="s">
        <v>48</v>
      </c>
      <c r="C62" s="20">
        <v>300</v>
      </c>
      <c r="D62" s="126">
        <v>257.77</v>
      </c>
      <c r="E62" s="20">
        <v>200</v>
      </c>
      <c r="F62" s="20">
        <v>192</v>
      </c>
    </row>
    <row r="63" spans="1:6" ht="12.75">
      <c r="A63" s="53">
        <v>4408</v>
      </c>
      <c r="B63" s="54" t="s">
        <v>81</v>
      </c>
      <c r="C63" s="23">
        <v>400</v>
      </c>
      <c r="D63" s="127">
        <v>385.27</v>
      </c>
      <c r="E63" s="23">
        <v>200</v>
      </c>
      <c r="F63" s="23">
        <v>106</v>
      </c>
    </row>
    <row r="64" spans="1:6" ht="12.75">
      <c r="A64" s="144"/>
      <c r="B64" s="145" t="s">
        <v>30</v>
      </c>
      <c r="C64" s="56">
        <f>-SUM(C46:C63)</f>
        <v>-2850</v>
      </c>
      <c r="D64" s="132">
        <f>-SUM(D46:D63)</f>
        <v>-2647.16</v>
      </c>
      <c r="E64" s="56">
        <f>-SUM(E46:E63)</f>
        <v>-4250</v>
      </c>
      <c r="F64" s="45">
        <f>-SUM(F46:F63)</f>
        <v>-4866</v>
      </c>
    </row>
    <row r="65" spans="1:6" ht="12.75">
      <c r="A65" s="58"/>
      <c r="B65" s="59"/>
      <c r="C65" s="60"/>
      <c r="D65" s="146"/>
      <c r="E65" s="60"/>
      <c r="F65" s="61"/>
    </row>
    <row r="66" spans="1:6" ht="12.75">
      <c r="A66" s="58"/>
      <c r="B66" s="59"/>
      <c r="C66" s="60"/>
      <c r="D66" s="146"/>
      <c r="E66" s="60"/>
      <c r="F66" s="61"/>
    </row>
    <row r="67" spans="1:6" ht="12.75">
      <c r="A67" s="58"/>
      <c r="B67" s="59"/>
      <c r="C67" s="60"/>
      <c r="D67" s="146"/>
      <c r="E67" s="60"/>
      <c r="F67" s="61"/>
    </row>
    <row r="68" spans="1:6" ht="12.75">
      <c r="A68" s="58"/>
      <c r="B68" s="59"/>
      <c r="C68" s="60"/>
      <c r="D68" s="146"/>
      <c r="E68" s="60"/>
      <c r="F68" s="61"/>
    </row>
    <row r="69" spans="1:6" ht="12.75">
      <c r="A69" s="58"/>
      <c r="B69" s="59"/>
      <c r="C69" s="60"/>
      <c r="D69" s="146"/>
      <c r="E69" s="60"/>
      <c r="F69" s="61"/>
    </row>
    <row r="70" spans="1:6" ht="12.75">
      <c r="A70" s="58"/>
      <c r="B70" s="59"/>
      <c r="C70" s="60"/>
      <c r="D70" s="146"/>
      <c r="E70" s="60"/>
      <c r="F70" s="61"/>
    </row>
    <row r="71" spans="1:6" ht="12.75">
      <c r="A71" s="58"/>
      <c r="B71" s="59"/>
      <c r="C71" s="60"/>
      <c r="D71" s="146"/>
      <c r="E71" s="60"/>
      <c r="F71" s="61"/>
    </row>
    <row r="72" spans="1:6" ht="12.75">
      <c r="A72" s="147" t="s">
        <v>148</v>
      </c>
      <c r="B72" s="59"/>
      <c r="C72" s="122" t="s">
        <v>3</v>
      </c>
      <c r="D72" s="123" t="s">
        <v>4</v>
      </c>
      <c r="E72" s="122" t="s">
        <v>3</v>
      </c>
      <c r="F72" s="123" t="s">
        <v>4</v>
      </c>
    </row>
    <row r="73" spans="1:6" ht="12.75">
      <c r="A73" s="14" t="s">
        <v>149</v>
      </c>
      <c r="B73" s="81" t="s">
        <v>7</v>
      </c>
      <c r="C73" s="12">
        <v>2020</v>
      </c>
      <c r="D73" s="13" t="s">
        <v>118</v>
      </c>
      <c r="E73" s="12">
        <v>2019</v>
      </c>
      <c r="F73" s="13">
        <v>2018</v>
      </c>
    </row>
    <row r="74" spans="1:6" ht="12.75">
      <c r="A74" s="18">
        <v>5000</v>
      </c>
      <c r="B74" s="68" t="s">
        <v>67</v>
      </c>
      <c r="C74" s="69">
        <v>1950</v>
      </c>
      <c r="D74" s="148">
        <v>1922</v>
      </c>
      <c r="E74" s="69">
        <v>1400</v>
      </c>
      <c r="F74" s="69">
        <v>1278</v>
      </c>
    </row>
    <row r="75" spans="1:6" ht="12.75">
      <c r="A75" s="18"/>
      <c r="B75" s="68" t="s">
        <v>150</v>
      </c>
      <c r="C75" s="20">
        <v>200</v>
      </c>
      <c r="D75" s="126" t="s">
        <v>151</v>
      </c>
      <c r="E75" s="20">
        <v>500</v>
      </c>
      <c r="F75" s="20">
        <v>1915</v>
      </c>
    </row>
    <row r="76" spans="1:6" ht="12.75">
      <c r="A76" s="18">
        <v>4203</v>
      </c>
      <c r="B76" s="68" t="s">
        <v>152</v>
      </c>
      <c r="C76" s="20">
        <v>50</v>
      </c>
      <c r="D76" s="126">
        <v>0</v>
      </c>
      <c r="E76" s="20">
        <v>50</v>
      </c>
      <c r="F76" s="20">
        <v>0</v>
      </c>
    </row>
    <row r="77" spans="1:6" ht="12.75">
      <c r="A77" s="53">
        <v>5003</v>
      </c>
      <c r="B77" s="71" t="s">
        <v>153</v>
      </c>
      <c r="C77" s="20">
        <v>350</v>
      </c>
      <c r="D77" s="126">
        <v>316.06</v>
      </c>
      <c r="E77" s="20">
        <v>300</v>
      </c>
      <c r="F77" s="20">
        <v>248</v>
      </c>
    </row>
    <row r="78" spans="1:6" ht="12.75">
      <c r="A78" s="133"/>
      <c r="B78" s="149" t="s">
        <v>18</v>
      </c>
      <c r="C78" s="72">
        <f>SUM(C74:C77)</f>
        <v>2550</v>
      </c>
      <c r="D78" s="72">
        <f>SUM(D74:D77)</f>
        <v>2238.06</v>
      </c>
      <c r="E78" s="72">
        <f>SUM(E74:E77)</f>
        <v>2250</v>
      </c>
      <c r="F78" s="72">
        <f>SUM(F74:F77)</f>
        <v>3441</v>
      </c>
    </row>
    <row r="79" spans="1:2" ht="12.75">
      <c r="A79" s="53">
        <v>5200</v>
      </c>
      <c r="B79" s="74" t="s">
        <v>19</v>
      </c>
    </row>
    <row r="80" spans="1:6" ht="12.75">
      <c r="A80" s="150" t="s">
        <v>148</v>
      </c>
      <c r="B80" s="71" t="s">
        <v>154</v>
      </c>
      <c r="C80" s="20"/>
      <c r="D80" s="126">
        <v>0</v>
      </c>
      <c r="E80" s="20"/>
      <c r="F80" s="29">
        <v>0</v>
      </c>
    </row>
    <row r="81" spans="1:6" ht="12.75">
      <c r="A81" s="151" t="s">
        <v>149</v>
      </c>
      <c r="B81" s="152" t="s">
        <v>30</v>
      </c>
      <c r="C81" s="45">
        <f>C80</f>
        <v>0</v>
      </c>
      <c r="D81" s="132">
        <f>D80</f>
        <v>0</v>
      </c>
      <c r="E81" s="45">
        <f>E80</f>
        <v>0</v>
      </c>
      <c r="F81" s="45">
        <f>F80</f>
        <v>0</v>
      </c>
    </row>
    <row r="82" spans="1:6" ht="12.75">
      <c r="A82" s="142"/>
      <c r="B82" s="86" t="s">
        <v>134</v>
      </c>
      <c r="C82" s="78">
        <f>C78-C81</f>
        <v>2550</v>
      </c>
      <c r="D82" s="78">
        <f>D78-D81</f>
        <v>2238.06</v>
      </c>
      <c r="E82" s="78">
        <f>E78-E81</f>
        <v>2250</v>
      </c>
      <c r="F82" s="78">
        <f>F78-F81</f>
        <v>3441</v>
      </c>
    </row>
    <row r="83" spans="1:6" ht="12.75">
      <c r="A83" s="151" t="s">
        <v>155</v>
      </c>
      <c r="B83" s="153"/>
      <c r="C83" s="20"/>
      <c r="D83" s="126"/>
      <c r="E83" s="20"/>
      <c r="F83" s="20"/>
    </row>
    <row r="84" spans="1:6" ht="12.75">
      <c r="A84" s="151" t="s">
        <v>156</v>
      </c>
      <c r="B84" s="154" t="s">
        <v>7</v>
      </c>
      <c r="C84" s="20"/>
      <c r="D84" s="126"/>
      <c r="E84" s="20"/>
      <c r="F84" s="20"/>
    </row>
    <row r="85" spans="1:6" ht="12.75">
      <c r="A85" s="155">
        <v>6000</v>
      </c>
      <c r="B85" s="84" t="s">
        <v>76</v>
      </c>
      <c r="C85" s="20">
        <v>100</v>
      </c>
      <c r="D85" s="126">
        <v>108.22</v>
      </c>
      <c r="E85" s="20">
        <v>0</v>
      </c>
      <c r="F85" s="20">
        <v>0</v>
      </c>
    </row>
    <row r="86" spans="1:6" ht="12.75">
      <c r="A86" s="155"/>
      <c r="B86" s="42"/>
      <c r="C86" s="20"/>
      <c r="D86" s="126"/>
      <c r="E86" s="20"/>
      <c r="F86" s="20"/>
    </row>
    <row r="87" spans="1:6" ht="12.75">
      <c r="A87" s="155">
        <v>6252</v>
      </c>
      <c r="B87" s="153" t="s">
        <v>83</v>
      </c>
      <c r="C87" s="20"/>
      <c r="D87" s="126"/>
      <c r="E87" s="20"/>
      <c r="F87" s="20"/>
    </row>
    <row r="88" spans="1:6" ht="12.75">
      <c r="A88" s="156"/>
      <c r="B88" s="42" t="s">
        <v>157</v>
      </c>
      <c r="C88" s="20">
        <v>5000</v>
      </c>
      <c r="D88" s="157">
        <v>4020</v>
      </c>
      <c r="E88" s="20">
        <v>5000</v>
      </c>
      <c r="F88" s="158">
        <v>4200</v>
      </c>
    </row>
    <row r="89" spans="1:6" ht="12.75">
      <c r="A89" s="159"/>
      <c r="B89" s="42"/>
      <c r="C89" s="20">
        <v>0</v>
      </c>
      <c r="D89" s="157">
        <v>0</v>
      </c>
      <c r="E89" s="20">
        <v>0</v>
      </c>
      <c r="F89" s="158">
        <v>0</v>
      </c>
    </row>
    <row r="90" spans="1:6" ht="12.75">
      <c r="A90" s="160" t="s">
        <v>158</v>
      </c>
      <c r="B90" s="161" t="s">
        <v>159</v>
      </c>
      <c r="C90" s="46">
        <f>C89+C88+C85+C82+C64+C44+C31</f>
        <v>1100</v>
      </c>
      <c r="D90" s="46">
        <f>D89+D88+D85+D82+D64+D44+D31</f>
        <v>12323.170000000002</v>
      </c>
      <c r="E90" s="46">
        <f>E89+E88+E85+E82+E64+E44+E31</f>
        <v>-2150</v>
      </c>
      <c r="F90" s="46">
        <f>F89+F88+F85+F82+F64+F44+F31</f>
        <v>-1862</v>
      </c>
    </row>
    <row r="91" ht="12.75">
      <c r="B91" s="7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2020-10-05T16:05:41Z</cp:lastPrinted>
  <dcterms:created xsi:type="dcterms:W3CDTF">2020-10-04T06:47:31Z</dcterms:created>
  <dcterms:modified xsi:type="dcterms:W3CDTF">2020-10-14T10:52:57Z</dcterms:modified>
  <cp:category/>
  <cp:version/>
  <cp:contentType/>
  <cp:contentStatus/>
  <cp:revision>2</cp:revision>
</cp:coreProperties>
</file>